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Отделы и управления\Постановления\2025\03\Протокол\Пост № 169 от 17.03.2025 Изменения в программу правонарушений\"/>
    </mc:Choice>
  </mc:AlternateContent>
  <xr:revisionPtr revIDLastSave="0" documentId="13_ncr:1_{82FF3F2E-0001-494E-B49A-7D0433D9119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№2" sheetId="1" r:id="rId1"/>
    <sheet name="приложение №3" sheetId="2" r:id="rId2"/>
    <sheet name="Лист3" sheetId="3" r:id="rId3"/>
  </sheets>
  <definedNames>
    <definedName name="_xlnm.Print_Area" localSheetId="0">'приложение №2'!$A$1:$K$38</definedName>
    <definedName name="_xlnm.Print_Area" localSheetId="1">'приложение №3'!$A$1:$K$52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8" i="1" l="1"/>
  <c r="G28" i="1"/>
  <c r="H28" i="1"/>
  <c r="I28" i="1"/>
  <c r="J28" i="1"/>
  <c r="F29" i="1"/>
  <c r="G29" i="1"/>
  <c r="H29" i="1"/>
  <c r="I29" i="1"/>
  <c r="J29" i="1"/>
  <c r="E29" i="1"/>
  <c r="E28" i="1"/>
  <c r="F20" i="1"/>
  <c r="G20" i="1"/>
  <c r="H20" i="1"/>
  <c r="I20" i="1"/>
  <c r="J20" i="1"/>
  <c r="E20" i="1"/>
  <c r="F18" i="1"/>
  <c r="G18" i="1"/>
  <c r="H18" i="1"/>
  <c r="I18" i="1"/>
  <c r="J18" i="1"/>
  <c r="J12" i="1" s="1"/>
  <c r="J10" i="1" s="1"/>
  <c r="E18" i="1"/>
  <c r="F16" i="1"/>
  <c r="G16" i="1"/>
  <c r="H16" i="1"/>
  <c r="I16" i="1"/>
  <c r="J16" i="1"/>
  <c r="E16" i="1"/>
  <c r="F14" i="1"/>
  <c r="F12" i="1" s="1"/>
  <c r="F10" i="1" s="1"/>
  <c r="G14" i="1"/>
  <c r="G12" i="1" s="1"/>
  <c r="G10" i="1" s="1"/>
  <c r="H14" i="1"/>
  <c r="I14" i="1"/>
  <c r="J14" i="1"/>
  <c r="E14" i="1"/>
  <c r="F13" i="1"/>
  <c r="F11" i="1" s="1"/>
  <c r="G13" i="1"/>
  <c r="G11" i="1" s="1"/>
  <c r="H13" i="1"/>
  <c r="I13" i="1"/>
  <c r="J13" i="1"/>
  <c r="J11" i="1" s="1"/>
  <c r="E13" i="1"/>
  <c r="E11" i="1" s="1"/>
  <c r="K15" i="1"/>
  <c r="K17" i="1"/>
  <c r="K19" i="1"/>
  <c r="K21" i="1"/>
  <c r="K22" i="1"/>
  <c r="K23" i="1"/>
  <c r="K24" i="1"/>
  <c r="K25" i="1"/>
  <c r="K26" i="1"/>
  <c r="K27" i="1"/>
  <c r="K30" i="1"/>
  <c r="K31" i="1"/>
  <c r="K32" i="1"/>
  <c r="K33" i="1"/>
  <c r="K34" i="1"/>
  <c r="K35" i="1"/>
  <c r="K36" i="1"/>
  <c r="K37" i="1"/>
  <c r="K29" i="1" l="1"/>
  <c r="E12" i="1"/>
  <c r="E10" i="1" s="1"/>
  <c r="K28" i="1"/>
  <c r="K20" i="1"/>
  <c r="K16" i="1"/>
  <c r="I11" i="1"/>
  <c r="H11" i="1"/>
  <c r="K11" i="1" s="1"/>
  <c r="K13" i="1"/>
  <c r="K18" i="1"/>
  <c r="I12" i="1"/>
  <c r="I10" i="1" s="1"/>
  <c r="H12" i="1"/>
  <c r="K14" i="1"/>
  <c r="F10" i="2"/>
  <c r="H10" i="2"/>
  <c r="J11" i="2"/>
  <c r="E10" i="2"/>
  <c r="K14" i="2"/>
  <c r="K16" i="2"/>
  <c r="K17" i="2"/>
  <c r="K18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40" i="2"/>
  <c r="K41" i="2"/>
  <c r="K42" i="2"/>
  <c r="K43" i="2"/>
  <c r="K44" i="2"/>
  <c r="K45" i="2"/>
  <c r="K46" i="2"/>
  <c r="K47" i="2"/>
  <c r="K48" i="2"/>
  <c r="K49" i="2"/>
  <c r="K50" i="2"/>
  <c r="K51" i="2"/>
  <c r="E14" i="2"/>
  <c r="E11" i="2" s="1"/>
  <c r="F14" i="2"/>
  <c r="F11" i="2" s="1"/>
  <c r="G14" i="2"/>
  <c r="G11" i="2" s="1"/>
  <c r="H14" i="2"/>
  <c r="H11" i="2" s="1"/>
  <c r="I14" i="2"/>
  <c r="J14" i="2"/>
  <c r="E15" i="2"/>
  <c r="K15" i="2" s="1"/>
  <c r="F15" i="2"/>
  <c r="G15" i="2"/>
  <c r="G12" i="2" s="1"/>
  <c r="H15" i="2"/>
  <c r="H12" i="2" s="1"/>
  <c r="I15" i="2"/>
  <c r="I12" i="2" s="1"/>
  <c r="J15" i="2"/>
  <c r="J12" i="2" s="1"/>
  <c r="F13" i="2"/>
  <c r="H13" i="2"/>
  <c r="I13" i="2"/>
  <c r="I10" i="2" s="1"/>
  <c r="J13" i="2"/>
  <c r="J10" i="2" s="1"/>
  <c r="F39" i="2"/>
  <c r="F12" i="2" s="1"/>
  <c r="G39" i="2"/>
  <c r="H39" i="2"/>
  <c r="I39" i="2"/>
  <c r="J39" i="2"/>
  <c r="F38" i="2"/>
  <c r="G38" i="2"/>
  <c r="H38" i="2"/>
  <c r="I38" i="2"/>
  <c r="K38" i="2" s="1"/>
  <c r="J38" i="2"/>
  <c r="F37" i="2"/>
  <c r="G37" i="2"/>
  <c r="H37" i="2"/>
  <c r="I37" i="2"/>
  <c r="J37" i="2"/>
  <c r="E38" i="2"/>
  <c r="E39" i="2"/>
  <c r="K39" i="2" s="1"/>
  <c r="E37" i="2"/>
  <c r="E13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5" i="2"/>
  <c r="T34" i="2"/>
  <c r="T27" i="2"/>
  <c r="T26" i="2"/>
  <c r="T25" i="2"/>
  <c r="T24" i="2"/>
  <c r="T23" i="2"/>
  <c r="T22" i="2"/>
  <c r="T21" i="2"/>
  <c r="T20" i="2"/>
  <c r="P19" i="2"/>
  <c r="T19" i="2" s="1"/>
  <c r="T18" i="2"/>
  <c r="T17" i="2"/>
  <c r="T16" i="2"/>
  <c r="S15" i="2"/>
  <c r="T15" i="2" s="1"/>
  <c r="R15" i="2"/>
  <c r="P15" i="2"/>
  <c r="P13" i="2" s="1"/>
  <c r="T13" i="2" s="1"/>
  <c r="T14" i="2"/>
  <c r="S12" i="2"/>
  <c r="R12" i="2"/>
  <c r="Q12" i="2"/>
  <c r="P12" i="2"/>
  <c r="O12" i="2"/>
  <c r="T11" i="2"/>
  <c r="T10" i="2"/>
  <c r="S35" i="1"/>
  <c r="S34" i="1"/>
  <c r="S33" i="1"/>
  <c r="S32" i="1"/>
  <c r="S31" i="1"/>
  <c r="S30" i="1"/>
  <c r="S21" i="1"/>
  <c r="S20" i="1"/>
  <c r="S17" i="1"/>
  <c r="S16" i="1"/>
  <c r="S15" i="1"/>
  <c r="S14" i="1"/>
  <c r="S13" i="1"/>
  <c r="R11" i="1"/>
  <c r="Q11" i="1"/>
  <c r="N11" i="1"/>
  <c r="N10" i="1"/>
  <c r="S10" i="1" s="1"/>
  <c r="T12" i="2" l="1"/>
  <c r="E12" i="2"/>
  <c r="I11" i="2"/>
  <c r="K11" i="2" s="1"/>
  <c r="K12" i="1"/>
  <c r="H10" i="1"/>
  <c r="K12" i="2"/>
  <c r="K10" i="1" l="1"/>
  <c r="G19" i="2"/>
  <c r="G13" i="2" l="1"/>
  <c r="K19" i="2"/>
  <c r="G10" i="2" l="1"/>
  <c r="K10" i="2" s="1"/>
  <c r="K13" i="2"/>
</calcChain>
</file>

<file path=xl/sharedStrings.xml><?xml version="1.0" encoding="utf-8"?>
<sst xmlns="http://schemas.openxmlformats.org/spreadsheetml/2006/main" count="253" uniqueCount="104">
  <si>
    <t xml:space="preserve"> к Муниципальной программе</t>
  </si>
  <si>
    <t>Расходы на реализацию муниципальной программы</t>
  </si>
  <si>
    <t xml:space="preserve">за счет средств местного бюджета </t>
  </si>
  <si>
    <t>Статус</t>
  </si>
  <si>
    <t>Расходы (рублей)</t>
  </si>
  <si>
    <t>2022 год</t>
  </si>
  <si>
    <t>2023 год</t>
  </si>
  <si>
    <t>2024 год</t>
  </si>
  <si>
    <t>2025 год</t>
  </si>
  <si>
    <t>итого</t>
  </si>
  <si>
    <t>Муниципальная программа «Профилактика правонарушений и борьба с преступностью в Лебяжском муниципальном округе»</t>
  </si>
  <si>
    <t xml:space="preserve">всего  </t>
  </si>
  <si>
    <t>мероприятие</t>
  </si>
  <si>
    <t>Профилактика безнадзорности и правонарушений несовершеннолетних</t>
  </si>
  <si>
    <t>всего</t>
  </si>
  <si>
    <t>Страхование жизни членов ДНД</t>
  </si>
  <si>
    <t>Организация деятельности ДНД</t>
  </si>
  <si>
    <t>Создание комиссии по делам несовершеннолетних и защите их прав и организация деятельности в сфере профилактики безнадзорности и правонарушений несовершеннолетних, включая административную юрисдикцию</t>
  </si>
  <si>
    <t>1.3.</t>
  </si>
  <si>
    <t>Оборудование жилых помещений с печным отоплением многодетных малообеспеченных семей и семей, находящихся в социально опасном положении, автономными пожарными извещателями</t>
  </si>
  <si>
    <t>Всего</t>
  </si>
  <si>
    <t>Комплексные меры противодействия немедицинскому потреблению наркотических средств и их незаконному обороту в Лебяжском муниципальном округе.</t>
  </si>
  <si>
    <t xml:space="preserve">Профилактика и предупреждение террористических и экстремистских проявлений </t>
  </si>
  <si>
    <t>x</t>
  </si>
  <si>
    <t>х</t>
  </si>
  <si>
    <t>Информционно-пропагандистское сопровождение антитеррористической деятельности и информационное противодействие терроризму и экстремизму</t>
  </si>
  <si>
    <t>Деятельность административной комиссии по рассмотрению дел об административных правонарушениях</t>
  </si>
  <si>
    <t>«x»- реализация мероприятия, не требующего финансирования</t>
  </si>
  <si>
    <t xml:space="preserve">Наименование муниципальной программы  </t>
  </si>
  <si>
    <t>Главный     распорядитель   бюджетных  средств</t>
  </si>
  <si>
    <t>№ п/п</t>
  </si>
  <si>
    <t>Муниципальная программа</t>
  </si>
  <si>
    <t xml:space="preserve">за счет всех источников финансирования </t>
  </si>
  <si>
    <t>Источник финансирования</t>
  </si>
  <si>
    <t>Оценка расходов (рублей)</t>
  </si>
  <si>
    <t>Муниципальная программа «Профилактика правонарушений и борьба с преступностью в Лебяжском муниципальном округ»</t>
  </si>
  <si>
    <t>Местный бюджет</t>
  </si>
  <si>
    <t>Областной бюджет</t>
  </si>
  <si>
    <t>1.1.</t>
  </si>
  <si>
    <t>1.2.</t>
  </si>
  <si>
    <t>Комплексные меры противодействия немедицинскому потреблению наркотических средств и их незаконному обороту в Лебяжском муниципальном округе Кировской области.</t>
  </si>
  <si>
    <t>Информационно-пропагандистское сопровождение антитеррористической деятельности и информационное противодействие терроризму и экстремизму</t>
  </si>
  <si>
    <t>N  п/п</t>
  </si>
  <si>
    <t>Наименование  муниципальной программы</t>
  </si>
  <si>
    <t>1.4.</t>
  </si>
  <si>
    <t>2026 год</t>
  </si>
  <si>
    <t>приобретение и установка видеонаблюдения в здании администрации</t>
  </si>
  <si>
    <t>приобретение, монтаж и пусконаладочные работы оборудования для организации пропускной системы</t>
  </si>
  <si>
    <t>к постановлению от ______________ №_________</t>
  </si>
  <si>
    <t>2027 год</t>
  </si>
  <si>
    <t>Приложение №1</t>
  </si>
  <si>
    <t>СВЕДЕНИЯ</t>
  </si>
  <si>
    <t>О ПОКАЗАТЕЛЯХ ЭФФЕКТИВНОСТИ ПРОГРАММЫ И ИХ ЗНАЧЕНИЯ</t>
  </si>
  <si>
    <t>Наименование муниципальной программы, наименование показателя</t>
  </si>
  <si>
    <t>Единица измерения</t>
  </si>
  <si>
    <t>Значение показателей</t>
  </si>
  <si>
    <t>Муниципальная программа «Профилактика правонарушений и борьба с преступностью в Лебяжском муниципальном округе».</t>
  </si>
  <si>
    <t>Количество зарегистрированных преступлений, правонарушений  и антиобщественных действий несовершеннолетних (общественно опасные деяния)</t>
  </si>
  <si>
    <t>единиц</t>
  </si>
  <si>
    <t>Темп прироста числа наркопотребителей, состоящих на учете и профилактическом наблюдении в лечебных учреждениях района</t>
  </si>
  <si>
    <t>%</t>
  </si>
  <si>
    <t>Вовлечённость населения в незаконный оборот наркотиков (количество случаев привлечения к уголовной и административной ответственности за нарушения законодательства Российской Федерации о наркотических средствах и психотропных веществах)</t>
  </si>
  <si>
    <t>Количество случаев отравления наркотиками, в том числе среди несовершеннолетних</t>
  </si>
  <si>
    <t>Количество случаев смерти в результате потребления наркотиков</t>
  </si>
  <si>
    <t>Количество зарегистрированных преступлений экстремистской и террористической направленности</t>
  </si>
  <si>
    <t xml:space="preserve">количество проведенных заседаний административной комиссии по рассмотрению дел об административных правонарушениях </t>
  </si>
  <si>
    <t>1.9.</t>
  </si>
  <si>
    <t>Индекс преступности на 1000 жителей</t>
  </si>
  <si>
    <t>коэффициент</t>
  </si>
  <si>
    <t>доля преступлений, совершенных с использованием IT-технологий, в общей численности преступлений</t>
  </si>
  <si>
    <t>количество мероприятий, при проведении которых привлекались общественные формирования правоохранительной направленности</t>
  </si>
  <si>
    <t>доля преступлений, совершенных лицами, ранее судимыми, в общей численности преступлений</t>
  </si>
  <si>
    <t xml:space="preserve"> Криминогенность наркомании (соотношение количества наркопотребителей, привлеченных к уголовной ответственности, и наркопотребителей, привлечённых к административной ответственности за потребление наркотиков) ;Количество случаев смерти в результате потребления наркотиков</t>
  </si>
  <si>
    <t>2020 (отчет)</t>
  </si>
  <si>
    <t>2021 (отчет)</t>
  </si>
  <si>
    <t>2022 (оценка)</t>
  </si>
  <si>
    <t>1.1</t>
  </si>
  <si>
    <t>1.2</t>
  </si>
  <si>
    <t>1.3</t>
  </si>
  <si>
    <t>1.4</t>
  </si>
  <si>
    <t>1.5</t>
  </si>
  <si>
    <t>1.6</t>
  </si>
  <si>
    <t>1.7</t>
  </si>
  <si>
    <t>1.8</t>
  </si>
  <si>
    <t>1.10</t>
  </si>
  <si>
    <t>1.11</t>
  </si>
  <si>
    <t>1.12</t>
  </si>
  <si>
    <t>Приложение №1 к муниципальной программе</t>
  </si>
  <si>
    <t>Профилактика совершения преступлений с использованием информационно-телекоммуникационных технологий</t>
  </si>
  <si>
    <t> 0</t>
  </si>
  <si>
    <t>Ответственный исполнитель-администрация Лебяжского муниципального округа  Кировской области, ПП «Лебяжский» МО МВД Нолинский</t>
  </si>
  <si>
    <t>Содействие занятости и оказанию социальной, правовой, психологической  помощи лицам, освобожденным из мест отбывания наказаний, и лиц без определенного места жительства и рода занятий</t>
  </si>
  <si>
    <t>5.1</t>
  </si>
  <si>
    <t>5.2</t>
  </si>
  <si>
    <r>
      <t xml:space="preserve">Ответственный исполнитель-администрация Лебяжского </t>
    </r>
    <r>
      <rPr>
        <sz val="12"/>
        <color theme="1"/>
        <rFont val="Times New Roman"/>
        <family val="1"/>
        <charset val="204"/>
      </rPr>
      <t>муниципального округа</t>
    </r>
    <r>
      <rPr>
        <sz val="12"/>
        <color rgb="FF000000"/>
        <rFont val="Times New Roman"/>
        <family val="1"/>
        <charset val="204"/>
      </rPr>
      <t xml:space="preserve">  Кировской области</t>
    </r>
  </si>
  <si>
    <r>
      <t>Ответственный исполнитель-администрация Лебяжского муниципального округа  Кировской области, ПП «Лебяжский» МО МВД Нолинский,</t>
    </r>
    <r>
      <rPr>
        <sz val="12"/>
        <color theme="1"/>
        <rFont val="Times New Roman"/>
        <family val="1"/>
        <charset val="204"/>
      </rPr>
      <t xml:space="preserve"> Уржумский межмуниципальный филиал ФКУ УИИ УФСИН России по Кировской области  </t>
    </r>
  </si>
  <si>
    <r>
      <t xml:space="preserve">Ответственный исполнитель-администрация Лебяжского </t>
    </r>
    <r>
      <rPr>
        <sz val="12"/>
        <color theme="1"/>
        <rFont val="Times New Roman"/>
        <family val="1"/>
        <charset val="204"/>
      </rPr>
      <t>муниципального округа</t>
    </r>
    <r>
      <rPr>
        <sz val="12"/>
        <color rgb="FF000000"/>
        <rFont val="Times New Roman"/>
        <family val="1"/>
        <charset val="204"/>
      </rPr>
      <t xml:space="preserve">  Кировской области, УКФДМ</t>
    </r>
  </si>
  <si>
    <r>
      <t xml:space="preserve">Ответственный исполнитель-администрация Лебяжского </t>
    </r>
    <r>
      <rPr>
        <sz val="12"/>
        <color theme="1"/>
        <rFont val="Times New Roman"/>
        <family val="1"/>
        <charset val="204"/>
      </rPr>
      <t>муниципального округа</t>
    </r>
    <r>
      <rPr>
        <sz val="12"/>
        <color rgb="FF000000"/>
        <rFont val="Times New Roman"/>
        <family val="1"/>
        <charset val="204"/>
      </rPr>
      <t xml:space="preserve">  Кировской области </t>
    </r>
  </si>
  <si>
    <t xml:space="preserve">Приложение №3 </t>
  </si>
  <si>
    <t xml:space="preserve">к постановлению Администрации Лебяжского муиниципального округа </t>
  </si>
  <si>
    <t xml:space="preserve">от _____________ № ____ </t>
  </si>
  <si>
    <t>Приложение №2</t>
  </si>
  <si>
    <t xml:space="preserve">к постановлению Администрации Лебяжского муниципального округа </t>
  </si>
  <si>
    <t xml:space="preserve">от 17.03.2025 № 169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</si>
</sst>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.5"/>
      <color theme="1"/>
      <name val="Times New Roman"/>
      <family val="1"/>
      <charset val="204"/>
    </font>
    <font>
      <sz val="11.5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 applyAlignment="1">
      <alignment horizontal="justify" vertical="top"/>
    </xf>
    <xf numFmtId="0" fontId="3" fillId="0" borderId="0" xfId="0" applyFont="1" applyAlignment="1">
      <alignment horizontal="justify"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left" vertical="top"/>
    </xf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6" fillId="0" borderId="0" xfId="0" applyFont="1" applyAlignment="1">
      <alignment vertical="top"/>
    </xf>
    <xf numFmtId="0" fontId="1" fillId="0" borderId="1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4" fontId="9" fillId="0" borderId="4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vertical="top"/>
    </xf>
    <xf numFmtId="0" fontId="6" fillId="0" borderId="0" xfId="0" applyFont="1"/>
    <xf numFmtId="4" fontId="9" fillId="0" borderId="2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top" wrapText="1"/>
    </xf>
    <xf numFmtId="4" fontId="8" fillId="0" borderId="1" xfId="0" applyNumberFormat="1" applyFont="1" applyBorder="1" applyAlignment="1">
      <alignment horizontal="left" vertical="top" wrapText="1"/>
    </xf>
    <xf numFmtId="4" fontId="7" fillId="0" borderId="4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right" vertical="center" wrapText="1"/>
    </xf>
    <xf numFmtId="4" fontId="8" fillId="0" borderId="1" xfId="0" applyNumberFormat="1" applyFont="1" applyBorder="1" applyAlignment="1">
      <alignment horizontal="right" vertical="center" wrapText="1"/>
    </xf>
    <xf numFmtId="4" fontId="7" fillId="0" borderId="4" xfId="0" applyNumberFormat="1" applyFont="1" applyBorder="1" applyAlignment="1">
      <alignment horizontal="right" vertical="center" wrapText="1"/>
    </xf>
    <xf numFmtId="4" fontId="9" fillId="0" borderId="1" xfId="0" applyNumberFormat="1" applyFont="1" applyBorder="1" applyAlignment="1">
      <alignment horizontal="right" vertical="center" wrapText="1"/>
    </xf>
    <xf numFmtId="4" fontId="9" fillId="0" borderId="2" xfId="0" applyNumberFormat="1" applyFont="1" applyBorder="1" applyAlignment="1">
      <alignment horizontal="right" vertical="center" wrapText="1"/>
    </xf>
    <xf numFmtId="4" fontId="10" fillId="0" borderId="1" xfId="0" applyNumberFormat="1" applyFont="1" applyBorder="1" applyAlignment="1">
      <alignment horizontal="right" vertical="center" wrapText="1"/>
    </xf>
    <xf numFmtId="4" fontId="9" fillId="0" borderId="4" xfId="0" applyNumberFormat="1" applyFont="1" applyBorder="1" applyAlignment="1">
      <alignment horizontal="righ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center" vertical="top"/>
    </xf>
    <xf numFmtId="0" fontId="1" fillId="0" borderId="0" xfId="0" applyFont="1" applyBorder="1" applyAlignment="1">
      <alignment horizontal="center" vertical="top"/>
    </xf>
    <xf numFmtId="0" fontId="2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justify" vertical="top" wrapText="1"/>
    </xf>
    <xf numFmtId="0" fontId="11" fillId="0" borderId="0" xfId="0" applyFont="1" applyAlignment="1">
      <alignment horizontal="center" vertical="center"/>
    </xf>
    <xf numFmtId="0" fontId="1" fillId="0" borderId="4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justify" vertical="top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40"/>
  <sheetViews>
    <sheetView tabSelected="1" view="pageBreakPreview" topLeftCell="A5" zoomScale="85" zoomScaleNormal="85" zoomScaleSheetLayoutView="85" workbookViewId="0">
      <selection activeCell="A5" sqref="A5:K5"/>
    </sheetView>
  </sheetViews>
  <sheetFormatPr defaultRowHeight="15" x14ac:dyDescent="0.25"/>
  <cols>
    <col min="1" max="1" width="5.28515625" style="3" customWidth="1"/>
    <col min="2" max="2" width="10" style="3" customWidth="1"/>
    <col min="3" max="3" width="35.28515625" style="3" customWidth="1"/>
    <col min="4" max="4" width="33.140625" style="4" customWidth="1"/>
    <col min="5" max="5" width="11" style="3" customWidth="1"/>
    <col min="6" max="6" width="11.7109375" style="3" customWidth="1"/>
    <col min="7" max="7" width="11.5703125" style="3" customWidth="1"/>
    <col min="8" max="8" width="10.85546875" style="3" customWidth="1"/>
    <col min="9" max="9" width="7.5703125" style="3" customWidth="1"/>
    <col min="10" max="10" width="9.42578125" style="3" customWidth="1"/>
    <col min="11" max="11" width="14" style="3" customWidth="1"/>
    <col min="15" max="15" width="11.28515625" customWidth="1"/>
    <col min="19" max="19" width="10.140625" customWidth="1"/>
  </cols>
  <sheetData>
    <row r="1" spans="1:19" s="25" customFormat="1" ht="19.5" customHeight="1" x14ac:dyDescent="0.25">
      <c r="A1" s="24"/>
      <c r="B1" s="24"/>
      <c r="C1" s="24"/>
      <c r="D1" s="24"/>
      <c r="E1" s="24"/>
      <c r="F1" s="24"/>
      <c r="G1" s="24"/>
      <c r="H1" s="46" t="s">
        <v>101</v>
      </c>
      <c r="I1" s="46"/>
      <c r="J1" s="46"/>
      <c r="K1" s="46"/>
    </row>
    <row r="2" spans="1:19" s="25" customFormat="1" ht="33" customHeight="1" x14ac:dyDescent="0.25">
      <c r="A2" s="24"/>
      <c r="B2" s="24"/>
      <c r="C2" s="24"/>
      <c r="D2" s="24"/>
      <c r="E2" s="24"/>
      <c r="F2" s="24"/>
      <c r="G2" s="24"/>
      <c r="H2" s="46" t="s">
        <v>102</v>
      </c>
      <c r="I2" s="46"/>
      <c r="J2" s="46"/>
      <c r="K2" s="46"/>
    </row>
    <row r="3" spans="1:19" s="25" customFormat="1" ht="18" customHeight="1" x14ac:dyDescent="0.25">
      <c r="A3" s="24"/>
      <c r="B3" s="24"/>
      <c r="C3" s="24"/>
      <c r="D3" s="24"/>
      <c r="E3" s="24"/>
      <c r="F3" s="24"/>
      <c r="G3" s="24"/>
      <c r="H3" s="46" t="s">
        <v>103</v>
      </c>
      <c r="I3" s="46"/>
      <c r="J3" s="46"/>
      <c r="K3" s="46"/>
    </row>
    <row r="4" spans="1:19" s="25" customFormat="1" ht="15.75" x14ac:dyDescent="0.25">
      <c r="A4" s="46"/>
      <c r="B4" s="47"/>
      <c r="C4" s="47"/>
      <c r="D4" s="47"/>
      <c r="E4" s="47"/>
      <c r="F4" s="47"/>
      <c r="G4" s="47"/>
      <c r="H4" s="47"/>
      <c r="I4" s="47"/>
      <c r="J4" s="47"/>
      <c r="K4" s="47"/>
    </row>
    <row r="5" spans="1:19" s="25" customFormat="1" ht="15.75" x14ac:dyDescent="0.25">
      <c r="A5" s="48" t="s">
        <v>0</v>
      </c>
      <c r="B5" s="48"/>
      <c r="C5" s="48"/>
      <c r="D5" s="48"/>
      <c r="E5" s="48"/>
      <c r="F5" s="48"/>
      <c r="G5" s="48"/>
      <c r="H5" s="48"/>
      <c r="I5" s="48"/>
      <c r="J5" s="48"/>
      <c r="K5" s="48"/>
    </row>
    <row r="6" spans="1:19" s="25" customFormat="1" ht="15.75" x14ac:dyDescent="0.25">
      <c r="A6" s="48" t="s">
        <v>1</v>
      </c>
      <c r="B6" s="48"/>
      <c r="C6" s="48"/>
      <c r="D6" s="48"/>
      <c r="E6" s="48"/>
      <c r="F6" s="48"/>
      <c r="G6" s="48"/>
      <c r="H6" s="48"/>
      <c r="I6" s="48"/>
      <c r="J6" s="48"/>
      <c r="K6" s="48"/>
    </row>
    <row r="7" spans="1:19" s="25" customFormat="1" ht="15.75" x14ac:dyDescent="0.25">
      <c r="A7" s="49" t="s">
        <v>2</v>
      </c>
      <c r="B7" s="49"/>
      <c r="C7" s="49"/>
      <c r="D7" s="49"/>
      <c r="E7" s="49"/>
      <c r="F7" s="49"/>
      <c r="G7" s="49"/>
      <c r="H7" s="49"/>
      <c r="I7" s="49"/>
      <c r="J7" s="49"/>
      <c r="K7" s="49"/>
    </row>
    <row r="8" spans="1:19" ht="15.75" x14ac:dyDescent="0.25">
      <c r="A8" s="39" t="s">
        <v>30</v>
      </c>
      <c r="B8" s="39" t="s">
        <v>3</v>
      </c>
      <c r="C8" s="39" t="s">
        <v>28</v>
      </c>
      <c r="D8" s="39" t="s">
        <v>29</v>
      </c>
      <c r="E8" s="39" t="s">
        <v>4</v>
      </c>
      <c r="F8" s="39"/>
      <c r="G8" s="39"/>
      <c r="H8" s="39"/>
      <c r="I8" s="39"/>
      <c r="J8" s="39"/>
      <c r="K8" s="39"/>
    </row>
    <row r="9" spans="1:19" ht="31.5" x14ac:dyDescent="0.25">
      <c r="A9" s="39"/>
      <c r="B9" s="39"/>
      <c r="C9" s="39"/>
      <c r="D9" s="39"/>
      <c r="E9" s="22" t="s">
        <v>5</v>
      </c>
      <c r="F9" s="22" t="s">
        <v>6</v>
      </c>
      <c r="G9" s="22" t="s">
        <v>7</v>
      </c>
      <c r="H9" s="22" t="s">
        <v>8</v>
      </c>
      <c r="I9" s="22" t="s">
        <v>45</v>
      </c>
      <c r="J9" s="22" t="s">
        <v>49</v>
      </c>
      <c r="K9" s="22" t="s">
        <v>9</v>
      </c>
      <c r="M9" s="17" t="s">
        <v>5</v>
      </c>
      <c r="N9" s="17" t="s">
        <v>6</v>
      </c>
      <c r="O9" s="17" t="s">
        <v>7</v>
      </c>
      <c r="P9" s="17" t="s">
        <v>8</v>
      </c>
      <c r="Q9" s="17" t="s">
        <v>45</v>
      </c>
      <c r="R9" s="17" t="s">
        <v>49</v>
      </c>
      <c r="S9" s="17" t="s">
        <v>9</v>
      </c>
    </row>
    <row r="10" spans="1:19" ht="15" customHeight="1" x14ac:dyDescent="0.25">
      <c r="A10" s="39"/>
      <c r="B10" s="39" t="s">
        <v>31</v>
      </c>
      <c r="C10" s="39" t="s">
        <v>10</v>
      </c>
      <c r="D10" s="22" t="s">
        <v>11</v>
      </c>
      <c r="E10" s="34">
        <f>E12+E22+E24+E26+E28+E34+E36</f>
        <v>10000</v>
      </c>
      <c r="F10" s="34">
        <f t="shared" ref="F10:J10" si="0">F12+F22+F24+F26+F28+F34+F36</f>
        <v>35719</v>
      </c>
      <c r="G10" s="34">
        <f t="shared" si="0"/>
        <v>515527</v>
      </c>
      <c r="H10" s="34">
        <f t="shared" si="0"/>
        <v>10118</v>
      </c>
      <c r="I10" s="34">
        <f t="shared" si="0"/>
        <v>118</v>
      </c>
      <c r="J10" s="34">
        <f t="shared" si="0"/>
        <v>118</v>
      </c>
      <c r="K10" s="35">
        <f>SUM(E10:J10)</f>
        <v>571600</v>
      </c>
      <c r="M10" s="18">
        <v>10000</v>
      </c>
      <c r="N10" s="18">
        <f>'приложение №3'!N11</f>
        <v>10000</v>
      </c>
      <c r="O10" s="18">
        <v>515527</v>
      </c>
      <c r="P10" s="18">
        <v>10118</v>
      </c>
      <c r="Q10" s="18">
        <v>118</v>
      </c>
      <c r="R10" s="26">
        <v>118</v>
      </c>
      <c r="S10" s="18">
        <f>M10+N10+O10+P10+Q10+R10</f>
        <v>545881</v>
      </c>
    </row>
    <row r="11" spans="1:19" ht="63" x14ac:dyDescent="0.25">
      <c r="A11" s="39"/>
      <c r="B11" s="39"/>
      <c r="C11" s="39"/>
      <c r="D11" s="21" t="s">
        <v>94</v>
      </c>
      <c r="E11" s="34">
        <f>E13+E23+E25+E27+E29+E35+E37</f>
        <v>10000</v>
      </c>
      <c r="F11" s="34">
        <f t="shared" ref="F11:J11" si="1">F13+F23+F25+F27+F29+F35+F37</f>
        <v>35719</v>
      </c>
      <c r="G11" s="34">
        <f t="shared" si="1"/>
        <v>515527</v>
      </c>
      <c r="H11" s="34">
        <f t="shared" si="1"/>
        <v>10118</v>
      </c>
      <c r="I11" s="34">
        <f t="shared" si="1"/>
        <v>118</v>
      </c>
      <c r="J11" s="34">
        <f t="shared" si="1"/>
        <v>118</v>
      </c>
      <c r="K11" s="35">
        <f t="shared" ref="K11:K37" si="2">SUM(E11:J11)</f>
        <v>571600</v>
      </c>
      <c r="M11" s="18">
        <v>10000</v>
      </c>
      <c r="N11" s="18">
        <f>'приложение №3'!N11</f>
        <v>10000</v>
      </c>
      <c r="O11" s="18">
        <v>515527</v>
      </c>
      <c r="P11" s="18">
        <v>10118</v>
      </c>
      <c r="Q11" s="18">
        <f>'приложение №3'!Q11</f>
        <v>10118</v>
      </c>
      <c r="R11" s="18">
        <f>'приложение №3'!R11</f>
        <v>118</v>
      </c>
      <c r="S11" s="18">
        <v>571600</v>
      </c>
    </row>
    <row r="12" spans="1:19" ht="15.75" x14ac:dyDescent="0.25">
      <c r="A12" s="39">
        <v>1</v>
      </c>
      <c r="B12" s="39" t="s">
        <v>12</v>
      </c>
      <c r="C12" s="39" t="s">
        <v>13</v>
      </c>
      <c r="D12" s="22" t="s">
        <v>14</v>
      </c>
      <c r="E12" s="34">
        <f>E14+E16+E18+E20</f>
        <v>5000</v>
      </c>
      <c r="F12" s="34">
        <f t="shared" ref="F12:J12" si="3">F14+F16+F18+F20</f>
        <v>30719</v>
      </c>
      <c r="G12" s="34">
        <f t="shared" si="3"/>
        <v>5252</v>
      </c>
      <c r="H12" s="34">
        <f t="shared" si="3"/>
        <v>10118</v>
      </c>
      <c r="I12" s="34">
        <f t="shared" si="3"/>
        <v>118</v>
      </c>
      <c r="J12" s="34">
        <f t="shared" si="3"/>
        <v>118</v>
      </c>
      <c r="K12" s="35">
        <f t="shared" si="2"/>
        <v>51325</v>
      </c>
      <c r="M12" s="18">
        <v>5000</v>
      </c>
      <c r="N12" s="18">
        <v>5000</v>
      </c>
      <c r="O12" s="18">
        <v>5252</v>
      </c>
      <c r="P12" s="18">
        <v>118</v>
      </c>
      <c r="Q12" s="18">
        <v>118</v>
      </c>
      <c r="R12" s="18">
        <v>118</v>
      </c>
      <c r="S12" s="18">
        <v>51325</v>
      </c>
    </row>
    <row r="13" spans="1:19" ht="63" x14ac:dyDescent="0.25">
      <c r="A13" s="39"/>
      <c r="B13" s="39"/>
      <c r="C13" s="39"/>
      <c r="D13" s="21" t="s">
        <v>94</v>
      </c>
      <c r="E13" s="34">
        <f>E15+E17+E19+E21</f>
        <v>5000</v>
      </c>
      <c r="F13" s="34">
        <f t="shared" ref="F13:J13" si="4">F15+F17+F19+F21</f>
        <v>30719</v>
      </c>
      <c r="G13" s="34">
        <f t="shared" si="4"/>
        <v>5252</v>
      </c>
      <c r="H13" s="34">
        <f t="shared" si="4"/>
        <v>10118</v>
      </c>
      <c r="I13" s="34">
        <f t="shared" si="4"/>
        <v>118</v>
      </c>
      <c r="J13" s="34">
        <f t="shared" si="4"/>
        <v>118</v>
      </c>
      <c r="K13" s="35">
        <f t="shared" si="2"/>
        <v>51325</v>
      </c>
      <c r="M13" s="18">
        <v>5000</v>
      </c>
      <c r="N13" s="18">
        <v>30719</v>
      </c>
      <c r="O13" s="18">
        <v>5252</v>
      </c>
      <c r="P13" s="18">
        <v>10118</v>
      </c>
      <c r="Q13" s="18">
        <v>118</v>
      </c>
      <c r="R13" s="18">
        <v>118</v>
      </c>
      <c r="S13" s="18">
        <f t="shared" ref="S13:S15" si="5">M13+N13+O13+P13+Q13+R13</f>
        <v>51325</v>
      </c>
    </row>
    <row r="14" spans="1:19" ht="15.75" x14ac:dyDescent="0.25">
      <c r="A14" s="38" t="s">
        <v>76</v>
      </c>
      <c r="B14" s="39" t="s">
        <v>12</v>
      </c>
      <c r="C14" s="39" t="s">
        <v>15</v>
      </c>
      <c r="D14" s="22" t="s">
        <v>14</v>
      </c>
      <c r="E14" s="34">
        <f>E15</f>
        <v>5000</v>
      </c>
      <c r="F14" s="34">
        <f t="shared" ref="F14:J14" si="6">F15</f>
        <v>5000</v>
      </c>
      <c r="G14" s="34">
        <f t="shared" si="6"/>
        <v>5000</v>
      </c>
      <c r="H14" s="34">
        <f t="shared" si="6"/>
        <v>10000</v>
      </c>
      <c r="I14" s="34">
        <f t="shared" si="6"/>
        <v>0</v>
      </c>
      <c r="J14" s="34">
        <f t="shared" si="6"/>
        <v>0</v>
      </c>
      <c r="K14" s="35">
        <f t="shared" si="2"/>
        <v>25000</v>
      </c>
      <c r="M14" s="18">
        <v>5000</v>
      </c>
      <c r="N14" s="18">
        <v>5000</v>
      </c>
      <c r="O14" s="18">
        <v>5000</v>
      </c>
      <c r="P14" s="18">
        <v>10000</v>
      </c>
      <c r="Q14" s="18">
        <v>0</v>
      </c>
      <c r="R14" s="18"/>
      <c r="S14" s="18">
        <f t="shared" si="5"/>
        <v>25000</v>
      </c>
    </row>
    <row r="15" spans="1:19" ht="63" x14ac:dyDescent="0.25">
      <c r="A15" s="38"/>
      <c r="B15" s="39"/>
      <c r="C15" s="39"/>
      <c r="D15" s="21" t="s">
        <v>94</v>
      </c>
      <c r="E15" s="34">
        <v>5000</v>
      </c>
      <c r="F15" s="34">
        <v>5000</v>
      </c>
      <c r="G15" s="34">
        <v>5000</v>
      </c>
      <c r="H15" s="34">
        <v>10000</v>
      </c>
      <c r="I15" s="34">
        <v>0</v>
      </c>
      <c r="J15" s="34">
        <v>0</v>
      </c>
      <c r="K15" s="35">
        <f t="shared" si="2"/>
        <v>25000</v>
      </c>
      <c r="M15" s="18">
        <v>5000</v>
      </c>
      <c r="N15" s="18">
        <v>5000</v>
      </c>
      <c r="O15" s="18">
        <v>5000</v>
      </c>
      <c r="P15" s="18">
        <v>10000</v>
      </c>
      <c r="Q15" s="18">
        <v>0</v>
      </c>
      <c r="R15" s="18"/>
      <c r="S15" s="18">
        <f t="shared" si="5"/>
        <v>25000</v>
      </c>
    </row>
    <row r="16" spans="1:19" ht="15.75" x14ac:dyDescent="0.25">
      <c r="A16" s="38" t="s">
        <v>77</v>
      </c>
      <c r="B16" s="39" t="s">
        <v>12</v>
      </c>
      <c r="C16" s="39" t="s">
        <v>16</v>
      </c>
      <c r="D16" s="22" t="s">
        <v>14</v>
      </c>
      <c r="E16" s="34">
        <f>E17</f>
        <v>0</v>
      </c>
      <c r="F16" s="34">
        <f t="shared" ref="F16:J16" si="7">F17</f>
        <v>140</v>
      </c>
      <c r="G16" s="34">
        <f t="shared" si="7"/>
        <v>252</v>
      </c>
      <c r="H16" s="34">
        <f t="shared" si="7"/>
        <v>118</v>
      </c>
      <c r="I16" s="34">
        <f t="shared" si="7"/>
        <v>118</v>
      </c>
      <c r="J16" s="34">
        <f t="shared" si="7"/>
        <v>118</v>
      </c>
      <c r="K16" s="35">
        <f t="shared" si="2"/>
        <v>746</v>
      </c>
      <c r="M16" s="18">
        <v>5000</v>
      </c>
      <c r="N16" s="18">
        <v>140</v>
      </c>
      <c r="O16" s="18">
        <v>252</v>
      </c>
      <c r="P16" s="18">
        <v>118</v>
      </c>
      <c r="Q16" s="18">
        <v>118</v>
      </c>
      <c r="R16" s="18">
        <v>118</v>
      </c>
      <c r="S16" s="18">
        <f>M16+N16+O16+P16+Q16+R16</f>
        <v>5746</v>
      </c>
    </row>
    <row r="17" spans="1:19" ht="63" x14ac:dyDescent="0.25">
      <c r="A17" s="38"/>
      <c r="B17" s="39"/>
      <c r="C17" s="39"/>
      <c r="D17" s="21" t="s">
        <v>94</v>
      </c>
      <c r="E17" s="34">
        <v>0</v>
      </c>
      <c r="F17" s="34">
        <v>140</v>
      </c>
      <c r="G17" s="34">
        <v>252</v>
      </c>
      <c r="H17" s="34">
        <v>118</v>
      </c>
      <c r="I17" s="34">
        <v>118</v>
      </c>
      <c r="J17" s="34">
        <v>118</v>
      </c>
      <c r="K17" s="35">
        <f t="shared" si="2"/>
        <v>746</v>
      </c>
      <c r="M17" s="18">
        <v>5000</v>
      </c>
      <c r="N17" s="18">
        <v>140</v>
      </c>
      <c r="O17" s="18">
        <v>252</v>
      </c>
      <c r="P17" s="18">
        <v>118</v>
      </c>
      <c r="Q17" s="18">
        <v>118</v>
      </c>
      <c r="R17" s="18">
        <v>118</v>
      </c>
      <c r="S17" s="18">
        <f>M17+N17+O17+P17+Q17+R17</f>
        <v>5746</v>
      </c>
    </row>
    <row r="18" spans="1:19" ht="15" customHeight="1" x14ac:dyDescent="0.25">
      <c r="A18" s="38" t="s">
        <v>78</v>
      </c>
      <c r="B18" s="39" t="s">
        <v>12</v>
      </c>
      <c r="C18" s="39" t="s">
        <v>17</v>
      </c>
      <c r="D18" s="30" t="s">
        <v>14</v>
      </c>
      <c r="E18" s="35">
        <f>E19</f>
        <v>0</v>
      </c>
      <c r="F18" s="35">
        <f t="shared" ref="F18:J18" si="8">F19</f>
        <v>0</v>
      </c>
      <c r="G18" s="35">
        <f t="shared" si="8"/>
        <v>0</v>
      </c>
      <c r="H18" s="35">
        <f t="shared" si="8"/>
        <v>0</v>
      </c>
      <c r="I18" s="35">
        <f t="shared" si="8"/>
        <v>0</v>
      </c>
      <c r="J18" s="35">
        <f t="shared" si="8"/>
        <v>0</v>
      </c>
      <c r="K18" s="35">
        <f t="shared" si="2"/>
        <v>0</v>
      </c>
      <c r="M18" s="26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</row>
    <row r="19" spans="1:19" ht="63" x14ac:dyDescent="0.25">
      <c r="A19" s="38"/>
      <c r="B19" s="39"/>
      <c r="C19" s="39"/>
      <c r="D19" s="21" t="s">
        <v>94</v>
      </c>
      <c r="E19" s="34">
        <v>0</v>
      </c>
      <c r="F19" s="34">
        <v>0</v>
      </c>
      <c r="G19" s="34">
        <v>0</v>
      </c>
      <c r="H19" s="34">
        <v>0</v>
      </c>
      <c r="I19" s="34">
        <v>0</v>
      </c>
      <c r="J19" s="34">
        <v>0</v>
      </c>
      <c r="K19" s="35">
        <f t="shared" si="2"/>
        <v>0</v>
      </c>
      <c r="M19" s="18">
        <v>0</v>
      </c>
      <c r="N19" s="18">
        <v>0</v>
      </c>
      <c r="O19" s="18">
        <v>0</v>
      </c>
      <c r="P19" s="18">
        <v>0</v>
      </c>
      <c r="Q19" s="18">
        <v>0</v>
      </c>
      <c r="R19" s="18">
        <v>0</v>
      </c>
      <c r="S19" s="18">
        <v>0</v>
      </c>
    </row>
    <row r="20" spans="1:19" ht="15" customHeight="1" x14ac:dyDescent="0.25">
      <c r="A20" s="38" t="s">
        <v>79</v>
      </c>
      <c r="B20" s="39" t="s">
        <v>12</v>
      </c>
      <c r="C20" s="40" t="s">
        <v>19</v>
      </c>
      <c r="D20" s="21" t="s">
        <v>20</v>
      </c>
      <c r="E20" s="34">
        <f>E21</f>
        <v>0</v>
      </c>
      <c r="F20" s="34">
        <f t="shared" ref="F20:J20" si="9">F21</f>
        <v>25579</v>
      </c>
      <c r="G20" s="34">
        <f t="shared" si="9"/>
        <v>0</v>
      </c>
      <c r="H20" s="34">
        <f t="shared" si="9"/>
        <v>0</v>
      </c>
      <c r="I20" s="34">
        <f t="shared" si="9"/>
        <v>0</v>
      </c>
      <c r="J20" s="34">
        <f t="shared" si="9"/>
        <v>0</v>
      </c>
      <c r="K20" s="35">
        <f t="shared" si="2"/>
        <v>25579</v>
      </c>
      <c r="M20" s="18">
        <v>0</v>
      </c>
      <c r="N20" s="18">
        <v>25579</v>
      </c>
      <c r="O20" s="18">
        <v>0</v>
      </c>
      <c r="P20" s="18">
        <v>0</v>
      </c>
      <c r="Q20" s="18">
        <v>0</v>
      </c>
      <c r="R20" s="26">
        <v>0</v>
      </c>
      <c r="S20" s="18">
        <f>N20+O20+P20+Q20</f>
        <v>25579</v>
      </c>
    </row>
    <row r="21" spans="1:19" ht="63" x14ac:dyDescent="0.25">
      <c r="A21" s="38"/>
      <c r="B21" s="39"/>
      <c r="C21" s="40"/>
      <c r="D21" s="21" t="s">
        <v>94</v>
      </c>
      <c r="E21" s="34">
        <v>0</v>
      </c>
      <c r="F21" s="34">
        <v>25579</v>
      </c>
      <c r="G21" s="34">
        <v>0</v>
      </c>
      <c r="H21" s="34">
        <v>0</v>
      </c>
      <c r="I21" s="34">
        <v>0</v>
      </c>
      <c r="J21" s="34">
        <v>0</v>
      </c>
      <c r="K21" s="35">
        <f t="shared" si="2"/>
        <v>25579</v>
      </c>
      <c r="M21" s="18">
        <v>0</v>
      </c>
      <c r="N21" s="18">
        <v>25579</v>
      </c>
      <c r="O21" s="18">
        <v>0</v>
      </c>
      <c r="P21" s="18">
        <v>0</v>
      </c>
      <c r="Q21" s="18">
        <v>0</v>
      </c>
      <c r="R21" s="18">
        <v>0</v>
      </c>
      <c r="S21" s="18">
        <f>N21+O21+P21+Q21</f>
        <v>25579</v>
      </c>
    </row>
    <row r="22" spans="1:19" ht="15.75" x14ac:dyDescent="0.25">
      <c r="A22" s="41">
        <v>2</v>
      </c>
      <c r="B22" s="44" t="s">
        <v>12</v>
      </c>
      <c r="C22" s="41" t="s">
        <v>88</v>
      </c>
      <c r="D22" s="21" t="s">
        <v>11</v>
      </c>
      <c r="E22" s="36">
        <v>0</v>
      </c>
      <c r="F22" s="36">
        <v>0</v>
      </c>
      <c r="G22" s="36">
        <v>0</v>
      </c>
      <c r="H22" s="36">
        <v>0</v>
      </c>
      <c r="I22" s="36">
        <v>0</v>
      </c>
      <c r="J22" s="36">
        <v>0</v>
      </c>
      <c r="K22" s="35">
        <f t="shared" si="2"/>
        <v>0</v>
      </c>
      <c r="M22" s="19">
        <v>0</v>
      </c>
      <c r="N22" s="19">
        <v>0</v>
      </c>
      <c r="O22" s="19">
        <v>0</v>
      </c>
      <c r="P22" s="19">
        <v>0</v>
      </c>
      <c r="Q22" s="19">
        <v>0</v>
      </c>
      <c r="R22" s="19" t="s">
        <v>89</v>
      </c>
      <c r="S22" s="18">
        <v>0</v>
      </c>
    </row>
    <row r="23" spans="1:19" ht="94.5" x14ac:dyDescent="0.25">
      <c r="A23" s="42"/>
      <c r="B23" s="45"/>
      <c r="C23" s="42"/>
      <c r="D23" s="21" t="s">
        <v>90</v>
      </c>
      <c r="E23" s="36">
        <v>0</v>
      </c>
      <c r="F23" s="36">
        <v>0</v>
      </c>
      <c r="G23" s="36">
        <v>0</v>
      </c>
      <c r="H23" s="36">
        <v>0</v>
      </c>
      <c r="I23" s="36">
        <v>0</v>
      </c>
      <c r="J23" s="36">
        <v>0</v>
      </c>
      <c r="K23" s="35">
        <f t="shared" si="2"/>
        <v>0</v>
      </c>
      <c r="M23" s="19">
        <v>0</v>
      </c>
      <c r="N23" s="19">
        <v>0</v>
      </c>
      <c r="O23" s="19">
        <v>0</v>
      </c>
      <c r="P23" s="19">
        <v>0</v>
      </c>
      <c r="Q23" s="19">
        <v>0</v>
      </c>
      <c r="R23" s="19" t="s">
        <v>89</v>
      </c>
      <c r="S23" s="18">
        <v>0</v>
      </c>
    </row>
    <row r="24" spans="1:19" s="5" customFormat="1" ht="15.75" x14ac:dyDescent="0.25">
      <c r="A24" s="41">
        <v>3</v>
      </c>
      <c r="B24" s="40" t="s">
        <v>12</v>
      </c>
      <c r="C24" s="39" t="s">
        <v>91</v>
      </c>
      <c r="D24" s="21" t="s">
        <v>11</v>
      </c>
      <c r="E24" s="36">
        <v>0</v>
      </c>
      <c r="F24" s="36">
        <v>0</v>
      </c>
      <c r="G24" s="36">
        <v>0</v>
      </c>
      <c r="H24" s="36">
        <v>0</v>
      </c>
      <c r="I24" s="36">
        <v>0</v>
      </c>
      <c r="J24" s="36">
        <v>0</v>
      </c>
      <c r="K24" s="35">
        <f t="shared" si="2"/>
        <v>0</v>
      </c>
      <c r="M24" s="19">
        <v>0</v>
      </c>
      <c r="N24" s="19">
        <v>0</v>
      </c>
      <c r="O24" s="19">
        <v>0</v>
      </c>
      <c r="P24" s="19">
        <v>0</v>
      </c>
      <c r="Q24" s="19">
        <v>0</v>
      </c>
      <c r="R24" s="19" t="s">
        <v>89</v>
      </c>
      <c r="S24" s="18">
        <v>0</v>
      </c>
    </row>
    <row r="25" spans="1:19" s="5" customFormat="1" ht="141.75" x14ac:dyDescent="0.25">
      <c r="A25" s="42"/>
      <c r="B25" s="40"/>
      <c r="C25" s="39"/>
      <c r="D25" s="21" t="s">
        <v>95</v>
      </c>
      <c r="E25" s="36">
        <v>0</v>
      </c>
      <c r="F25" s="36">
        <v>0</v>
      </c>
      <c r="G25" s="36">
        <v>0</v>
      </c>
      <c r="H25" s="36">
        <v>0</v>
      </c>
      <c r="I25" s="36">
        <v>0</v>
      </c>
      <c r="J25" s="36">
        <v>0</v>
      </c>
      <c r="K25" s="35">
        <f t="shared" si="2"/>
        <v>0</v>
      </c>
      <c r="M25" s="19">
        <v>0</v>
      </c>
      <c r="N25" s="19">
        <v>0</v>
      </c>
      <c r="O25" s="19">
        <v>0</v>
      </c>
      <c r="P25" s="19">
        <v>0</v>
      </c>
      <c r="Q25" s="19">
        <v>0</v>
      </c>
      <c r="R25" s="19" t="s">
        <v>89</v>
      </c>
      <c r="S25" s="18">
        <v>0</v>
      </c>
    </row>
    <row r="26" spans="1:19" s="11" customFormat="1" ht="15.75" x14ac:dyDescent="0.25">
      <c r="A26" s="39">
        <v>4</v>
      </c>
      <c r="B26" s="39" t="s">
        <v>12</v>
      </c>
      <c r="C26" s="39" t="s">
        <v>21</v>
      </c>
      <c r="D26" s="22" t="s">
        <v>11</v>
      </c>
      <c r="E26" s="34">
        <v>0</v>
      </c>
      <c r="F26" s="34">
        <v>0</v>
      </c>
      <c r="G26" s="34">
        <v>0</v>
      </c>
      <c r="H26" s="34">
        <v>0</v>
      </c>
      <c r="I26" s="34">
        <v>0</v>
      </c>
      <c r="J26" s="34">
        <v>0</v>
      </c>
      <c r="K26" s="35">
        <f t="shared" si="2"/>
        <v>0</v>
      </c>
      <c r="M26" s="18">
        <v>0</v>
      </c>
      <c r="N26" s="18">
        <v>0</v>
      </c>
      <c r="O26" s="18">
        <v>0</v>
      </c>
      <c r="P26" s="18">
        <v>0</v>
      </c>
      <c r="Q26" s="18">
        <v>0</v>
      </c>
      <c r="R26" s="18">
        <v>0</v>
      </c>
      <c r="S26" s="18">
        <v>0</v>
      </c>
    </row>
    <row r="27" spans="1:19" s="11" customFormat="1" ht="63" x14ac:dyDescent="0.25">
      <c r="A27" s="39"/>
      <c r="B27" s="39"/>
      <c r="C27" s="39"/>
      <c r="D27" s="21" t="s">
        <v>96</v>
      </c>
      <c r="E27" s="34">
        <v>0</v>
      </c>
      <c r="F27" s="34">
        <v>0</v>
      </c>
      <c r="G27" s="34">
        <v>0</v>
      </c>
      <c r="H27" s="34">
        <v>0</v>
      </c>
      <c r="I27" s="34">
        <v>0</v>
      </c>
      <c r="J27" s="34">
        <v>0</v>
      </c>
      <c r="K27" s="35">
        <f t="shared" si="2"/>
        <v>0</v>
      </c>
      <c r="M27" s="18">
        <v>0</v>
      </c>
      <c r="N27" s="18">
        <v>0</v>
      </c>
      <c r="O27" s="18">
        <v>0</v>
      </c>
      <c r="P27" s="18">
        <v>0</v>
      </c>
      <c r="Q27" s="18">
        <v>0</v>
      </c>
      <c r="R27" s="18">
        <v>0</v>
      </c>
      <c r="S27" s="18">
        <v>0</v>
      </c>
    </row>
    <row r="28" spans="1:19" ht="15.75" x14ac:dyDescent="0.25">
      <c r="A28" s="42">
        <v>5</v>
      </c>
      <c r="B28" s="42" t="s">
        <v>12</v>
      </c>
      <c r="C28" s="42" t="s">
        <v>22</v>
      </c>
      <c r="D28" s="23" t="s">
        <v>14</v>
      </c>
      <c r="E28" s="37">
        <f>E30+E32</f>
        <v>0</v>
      </c>
      <c r="F28" s="37">
        <f t="shared" ref="F28:J28" si="10">F30+F32</f>
        <v>0</v>
      </c>
      <c r="G28" s="37">
        <f t="shared" si="10"/>
        <v>505275</v>
      </c>
      <c r="H28" s="37">
        <f t="shared" si="10"/>
        <v>0</v>
      </c>
      <c r="I28" s="37">
        <f t="shared" si="10"/>
        <v>0</v>
      </c>
      <c r="J28" s="37">
        <f t="shared" si="10"/>
        <v>0</v>
      </c>
      <c r="K28" s="35">
        <f t="shared" si="2"/>
        <v>505275</v>
      </c>
      <c r="M28" s="20" t="s">
        <v>23</v>
      </c>
      <c r="N28" s="20" t="s">
        <v>23</v>
      </c>
      <c r="O28" s="20">
        <v>505275</v>
      </c>
      <c r="P28" s="20" t="s">
        <v>23</v>
      </c>
      <c r="Q28" s="20" t="s">
        <v>23</v>
      </c>
      <c r="R28" s="20" t="s">
        <v>24</v>
      </c>
      <c r="S28" s="20">
        <v>505275</v>
      </c>
    </row>
    <row r="29" spans="1:19" ht="63" x14ac:dyDescent="0.25">
      <c r="A29" s="39"/>
      <c r="B29" s="39"/>
      <c r="C29" s="39"/>
      <c r="D29" s="21" t="s">
        <v>97</v>
      </c>
      <c r="E29" s="37">
        <f>E31+E33</f>
        <v>0</v>
      </c>
      <c r="F29" s="37">
        <f t="shared" ref="F29:J29" si="11">F31+F33</f>
        <v>0</v>
      </c>
      <c r="G29" s="37">
        <f t="shared" si="11"/>
        <v>505275</v>
      </c>
      <c r="H29" s="37">
        <f t="shared" si="11"/>
        <v>0</v>
      </c>
      <c r="I29" s="37">
        <f t="shared" si="11"/>
        <v>0</v>
      </c>
      <c r="J29" s="37">
        <f t="shared" si="11"/>
        <v>0</v>
      </c>
      <c r="K29" s="35">
        <f t="shared" si="2"/>
        <v>505275</v>
      </c>
      <c r="M29" s="18" t="s">
        <v>23</v>
      </c>
      <c r="N29" s="18" t="s">
        <v>23</v>
      </c>
      <c r="O29" s="18">
        <v>505275</v>
      </c>
      <c r="P29" s="18" t="s">
        <v>23</v>
      </c>
      <c r="Q29" s="18" t="s">
        <v>23</v>
      </c>
      <c r="R29" s="18" t="s">
        <v>24</v>
      </c>
      <c r="S29" s="18">
        <v>505275</v>
      </c>
    </row>
    <row r="30" spans="1:19" s="5" customFormat="1" ht="15" customHeight="1" x14ac:dyDescent="0.25">
      <c r="A30" s="38" t="s">
        <v>92</v>
      </c>
      <c r="B30" s="39" t="s">
        <v>12</v>
      </c>
      <c r="C30" s="40" t="s">
        <v>47</v>
      </c>
      <c r="D30" s="21" t="s">
        <v>20</v>
      </c>
      <c r="E30" s="34">
        <v>0</v>
      </c>
      <c r="F30" s="34">
        <v>0</v>
      </c>
      <c r="G30" s="34">
        <v>259000</v>
      </c>
      <c r="H30" s="34">
        <v>0</v>
      </c>
      <c r="I30" s="34">
        <v>0</v>
      </c>
      <c r="J30" s="35">
        <v>0</v>
      </c>
      <c r="K30" s="35">
        <f t="shared" si="2"/>
        <v>259000</v>
      </c>
      <c r="M30" s="18">
        <v>0</v>
      </c>
      <c r="N30" s="18">
        <v>0</v>
      </c>
      <c r="O30" s="18">
        <v>259000</v>
      </c>
      <c r="P30" s="18">
        <v>0</v>
      </c>
      <c r="Q30" s="18">
        <v>0</v>
      </c>
      <c r="R30" s="26">
        <v>0</v>
      </c>
      <c r="S30" s="18">
        <f>N30+O30+P30+Q30</f>
        <v>259000</v>
      </c>
    </row>
    <row r="31" spans="1:19" s="5" customFormat="1" ht="63" x14ac:dyDescent="0.25">
      <c r="A31" s="38"/>
      <c r="B31" s="39"/>
      <c r="C31" s="40"/>
      <c r="D31" s="21" t="s">
        <v>94</v>
      </c>
      <c r="E31" s="34">
        <v>0</v>
      </c>
      <c r="F31" s="34">
        <v>0</v>
      </c>
      <c r="G31" s="34">
        <v>259000</v>
      </c>
      <c r="H31" s="34">
        <v>0</v>
      </c>
      <c r="I31" s="34">
        <v>0</v>
      </c>
      <c r="J31" s="34">
        <v>0</v>
      </c>
      <c r="K31" s="35">
        <f t="shared" si="2"/>
        <v>259000</v>
      </c>
      <c r="M31" s="18">
        <v>0</v>
      </c>
      <c r="N31" s="18">
        <v>0</v>
      </c>
      <c r="O31" s="18">
        <v>259000</v>
      </c>
      <c r="P31" s="18">
        <v>0</v>
      </c>
      <c r="Q31" s="18">
        <v>0</v>
      </c>
      <c r="R31" s="18">
        <v>0</v>
      </c>
      <c r="S31" s="18">
        <f>N31+O31+P31+Q31</f>
        <v>259000</v>
      </c>
    </row>
    <row r="32" spans="1:19" s="5" customFormat="1" ht="15" customHeight="1" x14ac:dyDescent="0.25">
      <c r="A32" s="38" t="s">
        <v>93</v>
      </c>
      <c r="B32" s="39" t="s">
        <v>12</v>
      </c>
      <c r="C32" s="40" t="s">
        <v>46</v>
      </c>
      <c r="D32" s="21" t="s">
        <v>20</v>
      </c>
      <c r="E32" s="34">
        <v>0</v>
      </c>
      <c r="F32" s="34">
        <v>0</v>
      </c>
      <c r="G32" s="34">
        <v>246275</v>
      </c>
      <c r="H32" s="34">
        <v>0</v>
      </c>
      <c r="I32" s="34">
        <v>0</v>
      </c>
      <c r="J32" s="35">
        <v>0</v>
      </c>
      <c r="K32" s="35">
        <f t="shared" si="2"/>
        <v>246275</v>
      </c>
      <c r="M32" s="18">
        <v>0</v>
      </c>
      <c r="N32" s="18">
        <v>0</v>
      </c>
      <c r="O32" s="18">
        <v>246275</v>
      </c>
      <c r="P32" s="18">
        <v>0</v>
      </c>
      <c r="Q32" s="18">
        <v>0</v>
      </c>
      <c r="R32" s="26">
        <v>0</v>
      </c>
      <c r="S32" s="18">
        <f>N32+O32+P32+Q32</f>
        <v>246275</v>
      </c>
    </row>
    <row r="33" spans="1:19" s="5" customFormat="1" ht="63" x14ac:dyDescent="0.25">
      <c r="A33" s="38"/>
      <c r="B33" s="39"/>
      <c r="C33" s="40"/>
      <c r="D33" s="21" t="s">
        <v>94</v>
      </c>
      <c r="E33" s="34">
        <v>0</v>
      </c>
      <c r="F33" s="34">
        <v>0</v>
      </c>
      <c r="G33" s="34">
        <v>246275</v>
      </c>
      <c r="H33" s="34">
        <v>0</v>
      </c>
      <c r="I33" s="34">
        <v>0</v>
      </c>
      <c r="J33" s="34">
        <v>0</v>
      </c>
      <c r="K33" s="35">
        <f t="shared" si="2"/>
        <v>246275</v>
      </c>
      <c r="M33" s="18">
        <v>0</v>
      </c>
      <c r="N33" s="18">
        <v>0</v>
      </c>
      <c r="O33" s="18">
        <v>246275</v>
      </c>
      <c r="P33" s="18">
        <v>0</v>
      </c>
      <c r="Q33" s="18">
        <v>0</v>
      </c>
      <c r="R33" s="18">
        <v>0</v>
      </c>
      <c r="S33" s="18">
        <f>N33+O33+P33+Q33</f>
        <v>246275</v>
      </c>
    </row>
    <row r="34" spans="1:19" s="5" customFormat="1" ht="15.75" x14ac:dyDescent="0.25">
      <c r="A34" s="41">
        <v>6</v>
      </c>
      <c r="B34" s="41" t="s">
        <v>12</v>
      </c>
      <c r="C34" s="41" t="s">
        <v>25</v>
      </c>
      <c r="D34" s="22" t="s">
        <v>14</v>
      </c>
      <c r="E34" s="34">
        <v>5000</v>
      </c>
      <c r="F34" s="34">
        <v>5000</v>
      </c>
      <c r="G34" s="34">
        <v>5000</v>
      </c>
      <c r="H34" s="34">
        <v>0</v>
      </c>
      <c r="I34" s="34">
        <v>0</v>
      </c>
      <c r="J34" s="34">
        <v>0</v>
      </c>
      <c r="K34" s="35">
        <f t="shared" si="2"/>
        <v>15000</v>
      </c>
      <c r="M34" s="18">
        <v>5000</v>
      </c>
      <c r="N34" s="18">
        <v>5000</v>
      </c>
      <c r="O34" s="18">
        <v>5000</v>
      </c>
      <c r="P34" s="18">
        <v>0</v>
      </c>
      <c r="Q34" s="18">
        <v>0</v>
      </c>
      <c r="R34" s="18">
        <v>0</v>
      </c>
      <c r="S34" s="18">
        <f>M34+N34+O34+P34</f>
        <v>15000</v>
      </c>
    </row>
    <row r="35" spans="1:19" s="5" customFormat="1" ht="63" x14ac:dyDescent="0.25">
      <c r="A35" s="42"/>
      <c r="B35" s="42"/>
      <c r="C35" s="42"/>
      <c r="D35" s="21" t="s">
        <v>97</v>
      </c>
      <c r="E35" s="34">
        <v>5000</v>
      </c>
      <c r="F35" s="34">
        <v>5000</v>
      </c>
      <c r="G35" s="34">
        <v>5000</v>
      </c>
      <c r="H35" s="34">
        <v>0</v>
      </c>
      <c r="I35" s="34">
        <v>0</v>
      </c>
      <c r="J35" s="34">
        <v>0</v>
      </c>
      <c r="K35" s="35">
        <f t="shared" si="2"/>
        <v>15000</v>
      </c>
      <c r="M35" s="18">
        <v>5000</v>
      </c>
      <c r="N35" s="18">
        <v>5000</v>
      </c>
      <c r="O35" s="18">
        <v>5000</v>
      </c>
      <c r="P35" s="18">
        <v>0</v>
      </c>
      <c r="Q35" s="18">
        <v>0</v>
      </c>
      <c r="R35" s="18">
        <v>0</v>
      </c>
      <c r="S35" s="18">
        <f>M35+N35+O35+P35</f>
        <v>15000</v>
      </c>
    </row>
    <row r="36" spans="1:19" ht="15.75" x14ac:dyDescent="0.25">
      <c r="A36" s="39">
        <v>7</v>
      </c>
      <c r="B36" s="39" t="s">
        <v>12</v>
      </c>
      <c r="C36" s="39" t="s">
        <v>26</v>
      </c>
      <c r="D36" s="22" t="s">
        <v>14</v>
      </c>
      <c r="E36" s="34">
        <v>0</v>
      </c>
      <c r="F36" s="34">
        <v>0</v>
      </c>
      <c r="G36" s="34">
        <v>0</v>
      </c>
      <c r="H36" s="34">
        <v>0</v>
      </c>
      <c r="I36" s="34">
        <v>0</v>
      </c>
      <c r="J36" s="34">
        <v>0</v>
      </c>
      <c r="K36" s="35">
        <f t="shared" si="2"/>
        <v>0</v>
      </c>
      <c r="M36" s="18">
        <v>0</v>
      </c>
      <c r="N36" s="18">
        <v>0</v>
      </c>
      <c r="O36" s="18">
        <v>0</v>
      </c>
      <c r="P36" s="18">
        <v>0</v>
      </c>
      <c r="Q36" s="18">
        <v>0</v>
      </c>
      <c r="R36" s="18">
        <v>0</v>
      </c>
      <c r="S36" s="18">
        <v>0</v>
      </c>
    </row>
    <row r="37" spans="1:19" ht="63" x14ac:dyDescent="0.25">
      <c r="A37" s="39"/>
      <c r="B37" s="39"/>
      <c r="C37" s="39"/>
      <c r="D37" s="21" t="s">
        <v>97</v>
      </c>
      <c r="E37" s="34">
        <v>0</v>
      </c>
      <c r="F37" s="34">
        <v>0</v>
      </c>
      <c r="G37" s="34">
        <v>0</v>
      </c>
      <c r="H37" s="34">
        <v>0</v>
      </c>
      <c r="I37" s="34">
        <v>0</v>
      </c>
      <c r="J37" s="34">
        <v>0</v>
      </c>
      <c r="K37" s="34">
        <f t="shared" si="2"/>
        <v>0</v>
      </c>
      <c r="M37" s="18">
        <v>0</v>
      </c>
      <c r="N37" s="18">
        <v>0</v>
      </c>
      <c r="O37" s="18">
        <v>0</v>
      </c>
      <c r="P37" s="18">
        <v>0</v>
      </c>
      <c r="Q37" s="18">
        <v>0</v>
      </c>
      <c r="R37" s="18">
        <v>0</v>
      </c>
      <c r="S37" s="18">
        <v>0</v>
      </c>
    </row>
    <row r="38" spans="1:19" ht="15.75" x14ac:dyDescent="0.25">
      <c r="A38" s="43" t="s">
        <v>27</v>
      </c>
      <c r="B38" s="43"/>
      <c r="C38" s="43"/>
      <c r="D38" s="43"/>
      <c r="E38" s="43"/>
      <c r="F38" s="43"/>
      <c r="G38" s="43"/>
      <c r="H38" s="43"/>
      <c r="I38" s="43"/>
      <c r="J38" s="43"/>
      <c r="K38" s="43"/>
    </row>
    <row r="39" spans="1:19" x14ac:dyDescent="0.25">
      <c r="A39" s="2"/>
    </row>
    <row r="40" spans="1:19" x14ac:dyDescent="0.25">
      <c r="A40" s="2"/>
    </row>
  </sheetData>
  <mergeCells count="55">
    <mergeCell ref="H1:K1"/>
    <mergeCell ref="A4:K4"/>
    <mergeCell ref="A5:K5"/>
    <mergeCell ref="A6:K6"/>
    <mergeCell ref="A7:K7"/>
    <mergeCell ref="H2:K2"/>
    <mergeCell ref="H3:K3"/>
    <mergeCell ref="A38:K38"/>
    <mergeCell ref="A36:A37"/>
    <mergeCell ref="B36:B37"/>
    <mergeCell ref="C36:C37"/>
    <mergeCell ref="C8:C9"/>
    <mergeCell ref="D8:D9"/>
    <mergeCell ref="A8:A9"/>
    <mergeCell ref="B10:B11"/>
    <mergeCell ref="A28:A29"/>
    <mergeCell ref="B28:B29"/>
    <mergeCell ref="C28:C29"/>
    <mergeCell ref="A34:A35"/>
    <mergeCell ref="B34:B35"/>
    <mergeCell ref="C34:C35"/>
    <mergeCell ref="A22:A23"/>
    <mergeCell ref="B22:B23"/>
    <mergeCell ref="C22:C23"/>
    <mergeCell ref="A20:A21"/>
    <mergeCell ref="B20:B21"/>
    <mergeCell ref="C20:C21"/>
    <mergeCell ref="A16:A17"/>
    <mergeCell ref="B16:B17"/>
    <mergeCell ref="C16:C17"/>
    <mergeCell ref="A18:A19"/>
    <mergeCell ref="B18:B19"/>
    <mergeCell ref="C18:C19"/>
    <mergeCell ref="B8:B9"/>
    <mergeCell ref="E8:K8"/>
    <mergeCell ref="A10:A11"/>
    <mergeCell ref="C10:C11"/>
    <mergeCell ref="A30:A31"/>
    <mergeCell ref="B30:B31"/>
    <mergeCell ref="C30:C31"/>
    <mergeCell ref="A24:A25"/>
    <mergeCell ref="B24:B25"/>
    <mergeCell ref="C24:C25"/>
    <mergeCell ref="A12:A13"/>
    <mergeCell ref="B12:B13"/>
    <mergeCell ref="C12:C13"/>
    <mergeCell ref="A14:A15"/>
    <mergeCell ref="B14:B15"/>
    <mergeCell ref="C14:C15"/>
    <mergeCell ref="A32:A33"/>
    <mergeCell ref="B32:B33"/>
    <mergeCell ref="C32:C33"/>
    <mergeCell ref="A26:A27"/>
    <mergeCell ref="B26:B27"/>
    <mergeCell ref="C26:C27"/>
  </mergeCells>
  <pageMargins left="0" right="0" top="0" bottom="0" header="0.31496062992125984" footer="0.31496062992125984"/>
  <pageSetup paperSize="9" scale="90" orientation="landscape" r:id="rId1"/>
  <colBreaks count="1" manualBreakCount="1">
    <brk id="1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54"/>
  <sheetViews>
    <sheetView view="pageBreakPreview" topLeftCell="A30" zoomScale="70" zoomScaleNormal="70" zoomScaleSheetLayoutView="70" workbookViewId="0">
      <selection sqref="A1:K51"/>
    </sheetView>
  </sheetViews>
  <sheetFormatPr defaultRowHeight="15.75" x14ac:dyDescent="0.25"/>
  <cols>
    <col min="1" max="1" width="6.28515625" style="12" customWidth="1"/>
    <col min="2" max="2" width="8.28515625" style="12" customWidth="1"/>
    <col min="3" max="3" width="33.5703125" style="12" customWidth="1"/>
    <col min="4" max="4" width="22" style="12" customWidth="1"/>
    <col min="5" max="5" width="10.5703125" style="12" customWidth="1"/>
    <col min="6" max="6" width="10.7109375" style="12" bestFit="1" customWidth="1"/>
    <col min="7" max="7" width="13.28515625" style="12" customWidth="1"/>
    <col min="8" max="10" width="10.7109375" style="12" bestFit="1" customWidth="1"/>
    <col min="11" max="11" width="12.42578125" style="12" customWidth="1"/>
    <col min="12" max="13" width="9.140625" style="25"/>
    <col min="14" max="14" width="12" style="25" customWidth="1"/>
    <col min="15" max="15" width="10.7109375" style="25" customWidth="1"/>
    <col min="16" max="16" width="12.140625" style="25" customWidth="1"/>
    <col min="17" max="17" width="11.42578125" style="25" customWidth="1"/>
    <col min="18" max="18" width="12.140625" style="25" customWidth="1"/>
    <col min="19" max="19" width="11.85546875" style="25" customWidth="1"/>
    <col min="20" max="20" width="12.140625" style="25" customWidth="1"/>
    <col min="21" max="16384" width="9.140625" style="25"/>
  </cols>
  <sheetData>
    <row r="1" spans="1:20" ht="19.5" customHeight="1" x14ac:dyDescent="0.25">
      <c r="A1" s="24"/>
      <c r="B1" s="24"/>
      <c r="C1" s="24"/>
      <c r="D1" s="24"/>
      <c r="E1" s="24"/>
      <c r="F1" s="24"/>
      <c r="G1" s="24"/>
      <c r="H1" s="46" t="s">
        <v>98</v>
      </c>
      <c r="I1" s="46"/>
      <c r="J1" s="46"/>
      <c r="K1" s="46"/>
    </row>
    <row r="2" spans="1:20" ht="33" customHeight="1" x14ac:dyDescent="0.25">
      <c r="A2" s="24"/>
      <c r="B2" s="24"/>
      <c r="C2" s="24"/>
      <c r="D2" s="24"/>
      <c r="E2" s="24"/>
      <c r="F2" s="24"/>
      <c r="G2" s="24"/>
      <c r="H2" s="46" t="s">
        <v>99</v>
      </c>
      <c r="I2" s="46"/>
      <c r="J2" s="46"/>
      <c r="K2" s="46"/>
    </row>
    <row r="3" spans="1:20" x14ac:dyDescent="0.25">
      <c r="A3" s="47" t="s">
        <v>100</v>
      </c>
      <c r="B3" s="47"/>
      <c r="C3" s="47"/>
      <c r="D3" s="47"/>
      <c r="E3" s="47"/>
      <c r="F3" s="47"/>
      <c r="G3" s="47"/>
      <c r="H3" s="47"/>
      <c r="I3" s="47"/>
      <c r="J3" s="47"/>
      <c r="K3" s="47"/>
    </row>
    <row r="4" spans="1:20" x14ac:dyDescent="0.25">
      <c r="A4" s="47"/>
      <c r="B4" s="47"/>
      <c r="C4" s="47"/>
      <c r="D4" s="47"/>
      <c r="E4" s="47"/>
      <c r="F4" s="47"/>
      <c r="G4" s="47"/>
      <c r="H4" s="47"/>
      <c r="I4" s="47"/>
      <c r="J4" s="47"/>
      <c r="K4" s="47"/>
    </row>
    <row r="5" spans="1:20" x14ac:dyDescent="0.25">
      <c r="A5" s="48" t="s">
        <v>0</v>
      </c>
      <c r="B5" s="48"/>
      <c r="C5" s="48"/>
      <c r="D5" s="48"/>
      <c r="E5" s="48"/>
      <c r="F5" s="48"/>
      <c r="G5" s="48"/>
      <c r="H5" s="48"/>
      <c r="I5" s="48"/>
      <c r="J5" s="48"/>
      <c r="K5" s="48"/>
    </row>
    <row r="6" spans="1:20" x14ac:dyDescent="0.25">
      <c r="A6" s="48" t="s">
        <v>1</v>
      </c>
      <c r="B6" s="48"/>
      <c r="C6" s="48"/>
      <c r="D6" s="48"/>
      <c r="E6" s="48"/>
      <c r="F6" s="48"/>
      <c r="G6" s="48"/>
      <c r="H6" s="48"/>
      <c r="I6" s="48"/>
      <c r="J6" s="48"/>
      <c r="K6" s="48"/>
    </row>
    <row r="7" spans="1:20" x14ac:dyDescent="0.25">
      <c r="A7" s="59" t="s">
        <v>32</v>
      </c>
      <c r="B7" s="59"/>
      <c r="C7" s="59"/>
      <c r="D7" s="59"/>
      <c r="E7" s="59"/>
      <c r="F7" s="59"/>
      <c r="G7" s="59"/>
      <c r="H7" s="59"/>
      <c r="I7" s="59"/>
      <c r="J7" s="59"/>
      <c r="K7" s="59"/>
    </row>
    <row r="8" spans="1:20" ht="21.75" customHeight="1" x14ac:dyDescent="0.25">
      <c r="A8" s="53" t="s">
        <v>42</v>
      </c>
      <c r="B8" s="53" t="s">
        <v>3</v>
      </c>
      <c r="C8" s="53" t="s">
        <v>43</v>
      </c>
      <c r="D8" s="53" t="s">
        <v>33</v>
      </c>
      <c r="E8" s="53" t="s">
        <v>34</v>
      </c>
      <c r="F8" s="53"/>
      <c r="G8" s="53"/>
      <c r="H8" s="53"/>
      <c r="I8" s="53"/>
      <c r="J8" s="53"/>
      <c r="K8" s="53"/>
    </row>
    <row r="9" spans="1:20" x14ac:dyDescent="0.25">
      <c r="A9" s="53"/>
      <c r="B9" s="53"/>
      <c r="C9" s="53"/>
      <c r="D9" s="53"/>
      <c r="E9" s="13" t="s">
        <v>5</v>
      </c>
      <c r="F9" s="13" t="s">
        <v>6</v>
      </c>
      <c r="G9" s="13" t="s">
        <v>7</v>
      </c>
      <c r="H9" s="13" t="s">
        <v>8</v>
      </c>
      <c r="I9" s="13" t="s">
        <v>45</v>
      </c>
      <c r="J9" s="13" t="s">
        <v>49</v>
      </c>
      <c r="K9" s="13" t="s">
        <v>9</v>
      </c>
      <c r="N9" s="13" t="s">
        <v>5</v>
      </c>
      <c r="O9" s="13" t="s">
        <v>6</v>
      </c>
      <c r="P9" s="13" t="s">
        <v>7</v>
      </c>
      <c r="Q9" s="13" t="s">
        <v>8</v>
      </c>
      <c r="R9" s="13" t="s">
        <v>45</v>
      </c>
      <c r="S9" s="13" t="s">
        <v>49</v>
      </c>
      <c r="T9" s="13" t="s">
        <v>9</v>
      </c>
    </row>
    <row r="10" spans="1:20" ht="18.75" customHeight="1" x14ac:dyDescent="0.25">
      <c r="A10" s="53"/>
      <c r="B10" s="53" t="s">
        <v>31</v>
      </c>
      <c r="C10" s="57" t="s">
        <v>35</v>
      </c>
      <c r="D10" s="13" t="s">
        <v>11</v>
      </c>
      <c r="E10" s="31">
        <f>E13+E28+E31+E34+E37+E46+E49</f>
        <v>513750</v>
      </c>
      <c r="F10" s="31">
        <f t="shared" ref="F10:J10" si="0">F13+F28+F31+F34+F37+F46+F49</f>
        <v>650349</v>
      </c>
      <c r="G10" s="31">
        <f t="shared" si="0"/>
        <v>1093727</v>
      </c>
      <c r="H10" s="31">
        <f t="shared" si="0"/>
        <v>582758</v>
      </c>
      <c r="I10" s="31">
        <f t="shared" si="0"/>
        <v>572758</v>
      </c>
      <c r="J10" s="31">
        <f t="shared" si="0"/>
        <v>572758</v>
      </c>
      <c r="K10" s="31">
        <f>SUM(E10:J10)</f>
        <v>3986100</v>
      </c>
      <c r="N10" s="27">
        <v>513750</v>
      </c>
      <c r="O10" s="27">
        <v>650349</v>
      </c>
      <c r="P10" s="27">
        <v>1093727</v>
      </c>
      <c r="Q10" s="27">
        <v>582758</v>
      </c>
      <c r="R10" s="27">
        <v>572758</v>
      </c>
      <c r="S10" s="27">
        <v>572758</v>
      </c>
      <c r="T10" s="27">
        <f>N10+O10+P10+Q10+R10+S10</f>
        <v>3986100</v>
      </c>
    </row>
    <row r="11" spans="1:20" ht="23.25" customHeight="1" x14ac:dyDescent="0.25">
      <c r="A11" s="53"/>
      <c r="B11" s="53"/>
      <c r="C11" s="57"/>
      <c r="D11" s="13" t="s">
        <v>36</v>
      </c>
      <c r="E11" s="31">
        <f t="shared" ref="E11:J12" si="1">E14+E29+E32+E35+E38+E47+E50</f>
        <v>10000</v>
      </c>
      <c r="F11" s="31">
        <f t="shared" si="1"/>
        <v>35719</v>
      </c>
      <c r="G11" s="31">
        <f t="shared" si="1"/>
        <v>515527</v>
      </c>
      <c r="H11" s="31">
        <f t="shared" si="1"/>
        <v>10118</v>
      </c>
      <c r="I11" s="31">
        <f t="shared" si="1"/>
        <v>118</v>
      </c>
      <c r="J11" s="31">
        <f t="shared" si="1"/>
        <v>118</v>
      </c>
      <c r="K11" s="31">
        <f>SUM(E11:J11)</f>
        <v>571600</v>
      </c>
      <c r="N11" s="27">
        <v>10000</v>
      </c>
      <c r="O11" s="27">
        <v>35719</v>
      </c>
      <c r="P11" s="27">
        <v>515527</v>
      </c>
      <c r="Q11" s="27">
        <v>10118</v>
      </c>
      <c r="R11" s="27">
        <v>118</v>
      </c>
      <c r="S11" s="27">
        <v>118</v>
      </c>
      <c r="T11" s="27">
        <f>N11+O11+P11+Q11+R11+S11</f>
        <v>571600</v>
      </c>
    </row>
    <row r="12" spans="1:20" ht="43.5" customHeight="1" x14ac:dyDescent="0.25">
      <c r="A12" s="53"/>
      <c r="B12" s="53"/>
      <c r="C12" s="57"/>
      <c r="D12" s="13" t="s">
        <v>37</v>
      </c>
      <c r="E12" s="31">
        <f t="shared" si="1"/>
        <v>503750</v>
      </c>
      <c r="F12" s="31">
        <f t="shared" si="1"/>
        <v>614630</v>
      </c>
      <c r="G12" s="31">
        <f t="shared" si="1"/>
        <v>578200</v>
      </c>
      <c r="H12" s="31">
        <f t="shared" si="1"/>
        <v>572640</v>
      </c>
      <c r="I12" s="31">
        <f t="shared" si="1"/>
        <v>572640</v>
      </c>
      <c r="J12" s="31">
        <f t="shared" si="1"/>
        <v>572640</v>
      </c>
      <c r="K12" s="31">
        <f>SUM(E12:J12)</f>
        <v>3414500</v>
      </c>
      <c r="N12" s="27">
        <v>503750</v>
      </c>
      <c r="O12" s="27">
        <f>O10-O11</f>
        <v>614630</v>
      </c>
      <c r="P12" s="27">
        <f>P10-P11</f>
        <v>578200</v>
      </c>
      <c r="Q12" s="27">
        <f t="shared" ref="Q12:S12" si="2">Q10-Q11</f>
        <v>572640</v>
      </c>
      <c r="R12" s="27">
        <f t="shared" si="2"/>
        <v>572640</v>
      </c>
      <c r="S12" s="27">
        <f t="shared" si="2"/>
        <v>572640</v>
      </c>
      <c r="T12" s="27">
        <f>N12+O12+P12+Q12+R12+S12</f>
        <v>3414500</v>
      </c>
    </row>
    <row r="13" spans="1:20" ht="22.5" customHeight="1" x14ac:dyDescent="0.25">
      <c r="A13" s="53">
        <v>1</v>
      </c>
      <c r="B13" s="53" t="s">
        <v>12</v>
      </c>
      <c r="C13" s="60" t="s">
        <v>13</v>
      </c>
      <c r="D13" s="13" t="s">
        <v>11</v>
      </c>
      <c r="E13" s="31">
        <f>E16+E19+E22+E25</f>
        <v>507950</v>
      </c>
      <c r="F13" s="31">
        <f t="shared" ref="F13:J13" si="3">F16+F19+F22+F25</f>
        <v>645149</v>
      </c>
      <c r="G13" s="31">
        <f t="shared" si="3"/>
        <v>582152</v>
      </c>
      <c r="H13" s="31">
        <f t="shared" si="3"/>
        <v>577758</v>
      </c>
      <c r="I13" s="31">
        <f t="shared" si="3"/>
        <v>567758</v>
      </c>
      <c r="J13" s="31">
        <f t="shared" si="3"/>
        <v>567758</v>
      </c>
      <c r="K13" s="31">
        <f>SUM(E13:J13)</f>
        <v>3448525</v>
      </c>
      <c r="N13" s="27">
        <v>507950</v>
      </c>
      <c r="O13" s="27">
        <v>645149</v>
      </c>
      <c r="P13" s="27">
        <f>P14+P15</f>
        <v>582152</v>
      </c>
      <c r="Q13" s="27">
        <v>577758</v>
      </c>
      <c r="R13" s="27">
        <v>567758</v>
      </c>
      <c r="S13" s="27">
        <v>567758</v>
      </c>
      <c r="T13" s="27">
        <f>N13+O13+P13+Q13+R13+S13</f>
        <v>3448525</v>
      </c>
    </row>
    <row r="14" spans="1:20" ht="18.75" customHeight="1" x14ac:dyDescent="0.25">
      <c r="A14" s="53"/>
      <c r="B14" s="53"/>
      <c r="C14" s="60"/>
      <c r="D14" s="13" t="s">
        <v>36</v>
      </c>
      <c r="E14" s="31">
        <f t="shared" ref="E14:J14" si="4">E17+E20+E23+E26</f>
        <v>5000</v>
      </c>
      <c r="F14" s="31">
        <f t="shared" si="4"/>
        <v>30719</v>
      </c>
      <c r="G14" s="31">
        <f t="shared" si="4"/>
        <v>5252</v>
      </c>
      <c r="H14" s="31">
        <f t="shared" si="4"/>
        <v>10118</v>
      </c>
      <c r="I14" s="31">
        <f t="shared" si="4"/>
        <v>118</v>
      </c>
      <c r="J14" s="31">
        <f t="shared" si="4"/>
        <v>118</v>
      </c>
      <c r="K14" s="31">
        <f t="shared" ref="K14:K51" si="5">SUM(E14:J14)</f>
        <v>51325</v>
      </c>
      <c r="N14" s="27">
        <v>5000</v>
      </c>
      <c r="O14" s="27">
        <v>30719</v>
      </c>
      <c r="P14" s="27">
        <v>5252</v>
      </c>
      <c r="Q14" s="27">
        <v>118</v>
      </c>
      <c r="R14" s="27">
        <v>118</v>
      </c>
      <c r="S14" s="27">
        <v>118</v>
      </c>
      <c r="T14" s="27">
        <f t="shared" ref="T14:T17" si="6">N14+O14+P14+Q14+R14+S14</f>
        <v>41325</v>
      </c>
    </row>
    <row r="15" spans="1:20" x14ac:dyDescent="0.25">
      <c r="A15" s="53"/>
      <c r="B15" s="53"/>
      <c r="C15" s="60"/>
      <c r="D15" s="13" t="s">
        <v>37</v>
      </c>
      <c r="E15" s="31">
        <f t="shared" ref="E15:J15" si="7">E18+E21+E24+E27</f>
        <v>502950</v>
      </c>
      <c r="F15" s="31">
        <f t="shared" si="7"/>
        <v>614430</v>
      </c>
      <c r="G15" s="31">
        <f t="shared" si="7"/>
        <v>576900</v>
      </c>
      <c r="H15" s="31">
        <f t="shared" si="7"/>
        <v>567640</v>
      </c>
      <c r="I15" s="31">
        <f t="shared" si="7"/>
        <v>567640</v>
      </c>
      <c r="J15" s="31">
        <f t="shared" si="7"/>
        <v>567640</v>
      </c>
      <c r="K15" s="31">
        <f t="shared" si="5"/>
        <v>3397200</v>
      </c>
      <c r="N15" s="27">
        <v>502950</v>
      </c>
      <c r="O15" s="27">
        <v>614430</v>
      </c>
      <c r="P15" s="27">
        <f>P21+P24</f>
        <v>576900</v>
      </c>
      <c r="Q15" s="27">
        <v>567640</v>
      </c>
      <c r="R15" s="27">
        <f t="shared" ref="R15:S15" si="8">R13-R14</f>
        <v>567640</v>
      </c>
      <c r="S15" s="27">
        <f t="shared" si="8"/>
        <v>567640</v>
      </c>
      <c r="T15" s="27">
        <f t="shared" si="6"/>
        <v>3397200</v>
      </c>
    </row>
    <row r="16" spans="1:20" x14ac:dyDescent="0.25">
      <c r="A16" s="53" t="s">
        <v>38</v>
      </c>
      <c r="B16" s="53" t="s">
        <v>12</v>
      </c>
      <c r="C16" s="57" t="s">
        <v>15</v>
      </c>
      <c r="D16" s="13" t="s">
        <v>11</v>
      </c>
      <c r="E16" s="31">
        <v>5000</v>
      </c>
      <c r="F16" s="31">
        <v>5000</v>
      </c>
      <c r="G16" s="31">
        <v>5000</v>
      </c>
      <c r="H16" s="31">
        <v>10000</v>
      </c>
      <c r="I16" s="31">
        <v>0</v>
      </c>
      <c r="J16" s="31">
        <v>0</v>
      </c>
      <c r="K16" s="31">
        <f t="shared" si="5"/>
        <v>25000</v>
      </c>
      <c r="N16" s="27">
        <v>5000</v>
      </c>
      <c r="O16" s="27">
        <v>5000</v>
      </c>
      <c r="P16" s="27">
        <v>5000</v>
      </c>
      <c r="Q16" s="27">
        <v>10000</v>
      </c>
      <c r="R16" s="27">
        <v>0</v>
      </c>
      <c r="S16" s="27">
        <v>0</v>
      </c>
      <c r="T16" s="27">
        <f t="shared" si="6"/>
        <v>25000</v>
      </c>
    </row>
    <row r="17" spans="1:20" ht="21.75" customHeight="1" x14ac:dyDescent="0.25">
      <c r="A17" s="53"/>
      <c r="B17" s="53"/>
      <c r="C17" s="57"/>
      <c r="D17" s="13" t="s">
        <v>36</v>
      </c>
      <c r="E17" s="31">
        <v>5000</v>
      </c>
      <c r="F17" s="31">
        <v>5000</v>
      </c>
      <c r="G17" s="31">
        <v>5000</v>
      </c>
      <c r="H17" s="31">
        <v>10000</v>
      </c>
      <c r="I17" s="31">
        <v>0</v>
      </c>
      <c r="J17" s="31">
        <v>0</v>
      </c>
      <c r="K17" s="31">
        <f t="shared" si="5"/>
        <v>25000</v>
      </c>
      <c r="N17" s="27">
        <v>5000</v>
      </c>
      <c r="O17" s="27">
        <v>5000</v>
      </c>
      <c r="P17" s="27">
        <v>5000</v>
      </c>
      <c r="Q17" s="27">
        <v>10000</v>
      </c>
      <c r="R17" s="27">
        <v>0</v>
      </c>
      <c r="S17" s="27">
        <v>0</v>
      </c>
      <c r="T17" s="27">
        <f t="shared" si="6"/>
        <v>25000</v>
      </c>
    </row>
    <row r="18" spans="1:20" ht="18.75" customHeight="1" x14ac:dyDescent="0.25">
      <c r="A18" s="53"/>
      <c r="B18" s="53"/>
      <c r="C18" s="57"/>
      <c r="D18" s="13" t="s">
        <v>37</v>
      </c>
      <c r="E18" s="31">
        <v>0</v>
      </c>
      <c r="F18" s="31">
        <v>0</v>
      </c>
      <c r="G18" s="31">
        <v>0</v>
      </c>
      <c r="H18" s="31">
        <v>0</v>
      </c>
      <c r="I18" s="31">
        <v>0</v>
      </c>
      <c r="J18" s="31">
        <v>0</v>
      </c>
      <c r="K18" s="31">
        <f t="shared" si="5"/>
        <v>0</v>
      </c>
      <c r="N18" s="27">
        <v>0</v>
      </c>
      <c r="O18" s="27">
        <v>0</v>
      </c>
      <c r="P18" s="27">
        <v>0</v>
      </c>
      <c r="Q18" s="27">
        <v>0</v>
      </c>
      <c r="R18" s="27">
        <v>0</v>
      </c>
      <c r="S18" s="27">
        <v>0</v>
      </c>
      <c r="T18" s="27">
        <f>N18+O18+P18+Q18+R18</f>
        <v>0</v>
      </c>
    </row>
    <row r="19" spans="1:20" x14ac:dyDescent="0.25">
      <c r="A19" s="53" t="s">
        <v>39</v>
      </c>
      <c r="B19" s="53" t="s">
        <v>12</v>
      </c>
      <c r="C19" s="57" t="s">
        <v>16</v>
      </c>
      <c r="D19" s="13" t="s">
        <v>11</v>
      </c>
      <c r="E19" s="31">
        <v>0</v>
      </c>
      <c r="F19" s="31">
        <v>140</v>
      </c>
      <c r="G19" s="31">
        <f>G20+G21</f>
        <v>25152</v>
      </c>
      <c r="H19" s="31">
        <v>11758</v>
      </c>
      <c r="I19" s="31">
        <v>11758</v>
      </c>
      <c r="J19" s="31">
        <v>11758</v>
      </c>
      <c r="K19" s="31">
        <f t="shared" si="5"/>
        <v>60566</v>
      </c>
      <c r="N19" s="27">
        <v>0</v>
      </c>
      <c r="O19" s="27">
        <v>140</v>
      </c>
      <c r="P19" s="27">
        <f>P20+P21</f>
        <v>25152</v>
      </c>
      <c r="Q19" s="27">
        <v>11758</v>
      </c>
      <c r="R19" s="27">
        <v>11758</v>
      </c>
      <c r="S19" s="27">
        <v>11758</v>
      </c>
      <c r="T19" s="27">
        <f>N19+O19+P19+Q19+R19+S19</f>
        <v>60566</v>
      </c>
    </row>
    <row r="20" spans="1:20" ht="20.25" customHeight="1" x14ac:dyDescent="0.25">
      <c r="A20" s="53"/>
      <c r="B20" s="53"/>
      <c r="C20" s="57"/>
      <c r="D20" s="13" t="s">
        <v>36</v>
      </c>
      <c r="E20" s="31">
        <v>0</v>
      </c>
      <c r="F20" s="31">
        <v>140</v>
      </c>
      <c r="G20" s="31">
        <v>252</v>
      </c>
      <c r="H20" s="31">
        <v>118</v>
      </c>
      <c r="I20" s="31">
        <v>118</v>
      </c>
      <c r="J20" s="31">
        <v>118</v>
      </c>
      <c r="K20" s="31">
        <f t="shared" si="5"/>
        <v>746</v>
      </c>
      <c r="N20" s="27">
        <v>0</v>
      </c>
      <c r="O20" s="27">
        <v>140</v>
      </c>
      <c r="P20" s="27">
        <v>252</v>
      </c>
      <c r="Q20" s="27">
        <v>118</v>
      </c>
      <c r="R20" s="27">
        <v>118</v>
      </c>
      <c r="S20" s="27">
        <v>118</v>
      </c>
      <c r="T20" s="27">
        <f t="shared" ref="T20:T27" si="9">N20+O20+P20+Q20+R20+S20</f>
        <v>746</v>
      </c>
    </row>
    <row r="21" spans="1:20" ht="17.25" customHeight="1" x14ac:dyDescent="0.25">
      <c r="A21" s="53"/>
      <c r="B21" s="53"/>
      <c r="C21" s="57"/>
      <c r="D21" s="13" t="s">
        <v>37</v>
      </c>
      <c r="E21" s="31">
        <v>0</v>
      </c>
      <c r="F21" s="31">
        <v>0</v>
      </c>
      <c r="G21" s="31">
        <v>24900</v>
      </c>
      <c r="H21" s="31">
        <v>11640</v>
      </c>
      <c r="I21" s="31">
        <v>11640</v>
      </c>
      <c r="J21" s="31">
        <v>11640</v>
      </c>
      <c r="K21" s="31">
        <f t="shared" si="5"/>
        <v>59820</v>
      </c>
      <c r="N21" s="27">
        <v>0</v>
      </c>
      <c r="O21" s="27">
        <v>0</v>
      </c>
      <c r="P21" s="27">
        <v>24900</v>
      </c>
      <c r="Q21" s="27">
        <v>11640</v>
      </c>
      <c r="R21" s="27">
        <v>11640</v>
      </c>
      <c r="S21" s="27">
        <v>11640</v>
      </c>
      <c r="T21" s="27">
        <f t="shared" si="9"/>
        <v>59820</v>
      </c>
    </row>
    <row r="22" spans="1:20" ht="22.5" customHeight="1" x14ac:dyDescent="0.25">
      <c r="A22" s="53" t="s">
        <v>18</v>
      </c>
      <c r="B22" s="53" t="s">
        <v>12</v>
      </c>
      <c r="C22" s="57" t="s">
        <v>17</v>
      </c>
      <c r="D22" s="13" t="s">
        <v>11</v>
      </c>
      <c r="E22" s="31">
        <v>461100</v>
      </c>
      <c r="F22" s="31">
        <v>524500</v>
      </c>
      <c r="G22" s="31">
        <v>552000</v>
      </c>
      <c r="H22" s="31">
        <v>556000</v>
      </c>
      <c r="I22" s="31">
        <v>556000</v>
      </c>
      <c r="J22" s="31">
        <v>556000</v>
      </c>
      <c r="K22" s="31">
        <f t="shared" si="5"/>
        <v>3205600</v>
      </c>
      <c r="N22" s="27">
        <v>461100</v>
      </c>
      <c r="O22" s="27">
        <v>524500</v>
      </c>
      <c r="P22" s="27">
        <v>552000</v>
      </c>
      <c r="Q22" s="27">
        <v>556000</v>
      </c>
      <c r="R22" s="27">
        <v>556000</v>
      </c>
      <c r="S22" s="27">
        <v>556000</v>
      </c>
      <c r="T22" s="27">
        <f t="shared" si="9"/>
        <v>3205600</v>
      </c>
    </row>
    <row r="23" spans="1:20" ht="22.5" customHeight="1" x14ac:dyDescent="0.25">
      <c r="A23" s="53"/>
      <c r="B23" s="53"/>
      <c r="C23" s="57"/>
      <c r="D23" s="13" t="s">
        <v>36</v>
      </c>
      <c r="E23" s="31">
        <v>0</v>
      </c>
      <c r="F23" s="31">
        <v>0</v>
      </c>
      <c r="G23" s="31">
        <v>0</v>
      </c>
      <c r="H23" s="31">
        <v>0</v>
      </c>
      <c r="I23" s="31">
        <v>0</v>
      </c>
      <c r="J23" s="31">
        <v>0</v>
      </c>
      <c r="K23" s="31">
        <f t="shared" si="5"/>
        <v>0</v>
      </c>
      <c r="N23" s="27">
        <v>0</v>
      </c>
      <c r="O23" s="27">
        <v>0</v>
      </c>
      <c r="P23" s="27">
        <v>0</v>
      </c>
      <c r="Q23" s="27">
        <v>0</v>
      </c>
      <c r="R23" s="27">
        <v>0</v>
      </c>
      <c r="S23" s="27">
        <v>0</v>
      </c>
      <c r="T23" s="27">
        <f t="shared" si="9"/>
        <v>0</v>
      </c>
    </row>
    <row r="24" spans="1:20" ht="85.5" customHeight="1" x14ac:dyDescent="0.25">
      <c r="A24" s="53"/>
      <c r="B24" s="53"/>
      <c r="C24" s="57"/>
      <c r="D24" s="13" t="s">
        <v>37</v>
      </c>
      <c r="E24" s="31">
        <v>461100</v>
      </c>
      <c r="F24" s="31">
        <v>524500</v>
      </c>
      <c r="G24" s="31">
        <v>552000</v>
      </c>
      <c r="H24" s="31">
        <v>556000</v>
      </c>
      <c r="I24" s="31">
        <v>556000</v>
      </c>
      <c r="J24" s="31">
        <v>556000</v>
      </c>
      <c r="K24" s="31">
        <f t="shared" si="5"/>
        <v>3205600</v>
      </c>
      <c r="N24" s="27">
        <v>461100</v>
      </c>
      <c r="O24" s="27">
        <v>524500</v>
      </c>
      <c r="P24" s="27">
        <v>552000</v>
      </c>
      <c r="Q24" s="27">
        <v>556000</v>
      </c>
      <c r="R24" s="27">
        <v>556000</v>
      </c>
      <c r="S24" s="27">
        <v>556000</v>
      </c>
      <c r="T24" s="27">
        <f t="shared" si="9"/>
        <v>3205600</v>
      </c>
    </row>
    <row r="25" spans="1:20" ht="22.5" customHeight="1" x14ac:dyDescent="0.25">
      <c r="A25" s="53" t="s">
        <v>44</v>
      </c>
      <c r="B25" s="53" t="s">
        <v>12</v>
      </c>
      <c r="C25" s="57" t="s">
        <v>19</v>
      </c>
      <c r="D25" s="13" t="s">
        <v>11</v>
      </c>
      <c r="E25" s="31">
        <v>41850</v>
      </c>
      <c r="F25" s="31">
        <v>115509</v>
      </c>
      <c r="G25" s="31">
        <v>0</v>
      </c>
      <c r="H25" s="31">
        <v>0</v>
      </c>
      <c r="I25" s="31">
        <v>0</v>
      </c>
      <c r="J25" s="31">
        <v>0</v>
      </c>
      <c r="K25" s="31">
        <f t="shared" si="5"/>
        <v>157359</v>
      </c>
      <c r="N25" s="27">
        <v>41850</v>
      </c>
      <c r="O25" s="27">
        <v>115509</v>
      </c>
      <c r="P25" s="27">
        <v>0</v>
      </c>
      <c r="Q25" s="27">
        <v>0</v>
      </c>
      <c r="R25" s="27">
        <v>0</v>
      </c>
      <c r="S25" s="27">
        <v>0</v>
      </c>
      <c r="T25" s="27">
        <f t="shared" si="9"/>
        <v>157359</v>
      </c>
    </row>
    <row r="26" spans="1:20" ht="22.5" customHeight="1" x14ac:dyDescent="0.25">
      <c r="A26" s="53"/>
      <c r="B26" s="53"/>
      <c r="C26" s="57"/>
      <c r="D26" s="13" t="s">
        <v>36</v>
      </c>
      <c r="E26" s="31">
        <v>0</v>
      </c>
      <c r="F26" s="31">
        <v>25579</v>
      </c>
      <c r="G26" s="31">
        <v>0</v>
      </c>
      <c r="H26" s="31">
        <v>0</v>
      </c>
      <c r="I26" s="31">
        <v>0</v>
      </c>
      <c r="J26" s="31">
        <v>0</v>
      </c>
      <c r="K26" s="31">
        <f t="shared" si="5"/>
        <v>25579</v>
      </c>
      <c r="N26" s="27">
        <v>0</v>
      </c>
      <c r="O26" s="27">
        <v>25579</v>
      </c>
      <c r="P26" s="27">
        <v>0</v>
      </c>
      <c r="Q26" s="27">
        <v>0</v>
      </c>
      <c r="R26" s="27">
        <v>0</v>
      </c>
      <c r="S26" s="27">
        <v>0</v>
      </c>
      <c r="T26" s="27">
        <f t="shared" si="9"/>
        <v>25579</v>
      </c>
    </row>
    <row r="27" spans="1:20" ht="79.5" customHeight="1" x14ac:dyDescent="0.25">
      <c r="A27" s="53"/>
      <c r="B27" s="53"/>
      <c r="C27" s="57"/>
      <c r="D27" s="13" t="s">
        <v>37</v>
      </c>
      <c r="E27" s="31">
        <v>41850</v>
      </c>
      <c r="F27" s="31">
        <v>89930</v>
      </c>
      <c r="G27" s="31">
        <v>0</v>
      </c>
      <c r="H27" s="31">
        <v>0</v>
      </c>
      <c r="I27" s="31">
        <v>0</v>
      </c>
      <c r="J27" s="31">
        <v>0</v>
      </c>
      <c r="K27" s="31">
        <f t="shared" si="5"/>
        <v>131780</v>
      </c>
      <c r="N27" s="27">
        <v>41850</v>
      </c>
      <c r="O27" s="27">
        <v>89930</v>
      </c>
      <c r="P27" s="27">
        <v>0</v>
      </c>
      <c r="Q27" s="27">
        <v>0</v>
      </c>
      <c r="R27" s="27">
        <v>0</v>
      </c>
      <c r="S27" s="27">
        <v>0</v>
      </c>
      <c r="T27" s="27">
        <f t="shared" si="9"/>
        <v>131780</v>
      </c>
    </row>
    <row r="28" spans="1:20" ht="35.25" customHeight="1" x14ac:dyDescent="0.25">
      <c r="A28" s="50">
        <v>2</v>
      </c>
      <c r="B28" s="50" t="s">
        <v>12</v>
      </c>
      <c r="C28" s="51" t="s">
        <v>88</v>
      </c>
      <c r="D28" s="16" t="s">
        <v>11</v>
      </c>
      <c r="E28" s="32">
        <v>0</v>
      </c>
      <c r="F28" s="32">
        <v>0</v>
      </c>
      <c r="G28" s="32">
        <v>0</v>
      </c>
      <c r="H28" s="32">
        <v>0</v>
      </c>
      <c r="I28" s="32">
        <v>0</v>
      </c>
      <c r="J28" s="32">
        <v>0</v>
      </c>
      <c r="K28" s="31">
        <f t="shared" si="5"/>
        <v>0</v>
      </c>
      <c r="N28" s="28">
        <v>0</v>
      </c>
      <c r="O28" s="28">
        <v>0</v>
      </c>
      <c r="P28" s="28">
        <v>0</v>
      </c>
      <c r="Q28" s="28">
        <v>0</v>
      </c>
      <c r="R28" s="28">
        <v>0</v>
      </c>
      <c r="S28" s="28">
        <v>0</v>
      </c>
      <c r="T28" s="28">
        <v>0</v>
      </c>
    </row>
    <row r="29" spans="1:20" ht="29.25" customHeight="1" x14ac:dyDescent="0.25">
      <c r="A29" s="50"/>
      <c r="B29" s="50"/>
      <c r="C29" s="51"/>
      <c r="D29" s="16" t="s">
        <v>36</v>
      </c>
      <c r="E29" s="32">
        <v>0</v>
      </c>
      <c r="F29" s="32">
        <v>0</v>
      </c>
      <c r="G29" s="32">
        <v>0</v>
      </c>
      <c r="H29" s="32">
        <v>0</v>
      </c>
      <c r="I29" s="32">
        <v>0</v>
      </c>
      <c r="J29" s="32">
        <v>0</v>
      </c>
      <c r="K29" s="31">
        <f t="shared" si="5"/>
        <v>0</v>
      </c>
      <c r="N29" s="28">
        <v>0</v>
      </c>
      <c r="O29" s="28">
        <v>0</v>
      </c>
      <c r="P29" s="28">
        <v>0</v>
      </c>
      <c r="Q29" s="28">
        <v>0</v>
      </c>
      <c r="R29" s="28">
        <v>0</v>
      </c>
      <c r="S29" s="28">
        <v>0</v>
      </c>
      <c r="T29" s="28">
        <v>0</v>
      </c>
    </row>
    <row r="30" spans="1:20" ht="23.25" customHeight="1" x14ac:dyDescent="0.25">
      <c r="A30" s="50"/>
      <c r="B30" s="50"/>
      <c r="C30" s="51"/>
      <c r="D30" s="16" t="s">
        <v>37</v>
      </c>
      <c r="E30" s="32">
        <v>0</v>
      </c>
      <c r="F30" s="32">
        <v>0</v>
      </c>
      <c r="G30" s="32">
        <v>0</v>
      </c>
      <c r="H30" s="32">
        <v>0</v>
      </c>
      <c r="I30" s="32">
        <v>0</v>
      </c>
      <c r="J30" s="32">
        <v>0</v>
      </c>
      <c r="K30" s="31">
        <f t="shared" si="5"/>
        <v>0</v>
      </c>
      <c r="N30" s="28">
        <v>0</v>
      </c>
      <c r="O30" s="28">
        <v>0</v>
      </c>
      <c r="P30" s="28">
        <v>0</v>
      </c>
      <c r="Q30" s="28">
        <v>0</v>
      </c>
      <c r="R30" s="28">
        <v>0</v>
      </c>
      <c r="S30" s="28">
        <v>0</v>
      </c>
      <c r="T30" s="28">
        <v>0</v>
      </c>
    </row>
    <row r="31" spans="1:20" ht="36.75" customHeight="1" x14ac:dyDescent="0.25">
      <c r="A31" s="50">
        <v>3</v>
      </c>
      <c r="B31" s="50" t="s">
        <v>12</v>
      </c>
      <c r="C31" s="51" t="s">
        <v>91</v>
      </c>
      <c r="D31" s="16" t="s">
        <v>11</v>
      </c>
      <c r="E31" s="32">
        <v>0</v>
      </c>
      <c r="F31" s="32">
        <v>0</v>
      </c>
      <c r="G31" s="32">
        <v>0</v>
      </c>
      <c r="H31" s="32">
        <v>0</v>
      </c>
      <c r="I31" s="32">
        <v>0</v>
      </c>
      <c r="J31" s="32">
        <v>0</v>
      </c>
      <c r="K31" s="31">
        <f t="shared" si="5"/>
        <v>0</v>
      </c>
      <c r="N31" s="28">
        <v>0</v>
      </c>
      <c r="O31" s="28">
        <v>0</v>
      </c>
      <c r="P31" s="28">
        <v>0</v>
      </c>
      <c r="Q31" s="28">
        <v>0</v>
      </c>
      <c r="R31" s="28">
        <v>0</v>
      </c>
      <c r="S31" s="28">
        <v>0</v>
      </c>
      <c r="T31" s="28">
        <v>0</v>
      </c>
    </row>
    <row r="32" spans="1:20" ht="39" customHeight="1" x14ac:dyDescent="0.25">
      <c r="A32" s="50"/>
      <c r="B32" s="50"/>
      <c r="C32" s="51"/>
      <c r="D32" s="16" t="s">
        <v>36</v>
      </c>
      <c r="E32" s="32">
        <v>0</v>
      </c>
      <c r="F32" s="32">
        <v>0</v>
      </c>
      <c r="G32" s="32">
        <v>0</v>
      </c>
      <c r="H32" s="32">
        <v>0</v>
      </c>
      <c r="I32" s="32">
        <v>0</v>
      </c>
      <c r="J32" s="32">
        <v>0</v>
      </c>
      <c r="K32" s="31">
        <f t="shared" si="5"/>
        <v>0</v>
      </c>
      <c r="N32" s="28">
        <v>0</v>
      </c>
      <c r="O32" s="28">
        <v>0</v>
      </c>
      <c r="P32" s="28">
        <v>0</v>
      </c>
      <c r="Q32" s="28">
        <v>0</v>
      </c>
      <c r="R32" s="28">
        <v>0</v>
      </c>
      <c r="S32" s="28">
        <v>0</v>
      </c>
      <c r="T32" s="28">
        <v>0</v>
      </c>
    </row>
    <row r="33" spans="1:20" ht="26.25" customHeight="1" x14ac:dyDescent="0.25">
      <c r="A33" s="50"/>
      <c r="B33" s="50"/>
      <c r="C33" s="51"/>
      <c r="D33" s="16" t="s">
        <v>37</v>
      </c>
      <c r="E33" s="32">
        <v>0</v>
      </c>
      <c r="F33" s="32">
        <v>0</v>
      </c>
      <c r="G33" s="32">
        <v>0</v>
      </c>
      <c r="H33" s="32">
        <v>0</v>
      </c>
      <c r="I33" s="32">
        <v>0</v>
      </c>
      <c r="J33" s="32">
        <v>0</v>
      </c>
      <c r="K33" s="31">
        <f t="shared" si="5"/>
        <v>0</v>
      </c>
      <c r="N33" s="28">
        <v>0</v>
      </c>
      <c r="O33" s="28">
        <v>0</v>
      </c>
      <c r="P33" s="28">
        <v>0</v>
      </c>
      <c r="Q33" s="28">
        <v>0</v>
      </c>
      <c r="R33" s="28">
        <v>0</v>
      </c>
      <c r="S33" s="28">
        <v>0</v>
      </c>
      <c r="T33" s="28">
        <v>0</v>
      </c>
    </row>
    <row r="34" spans="1:20" ht="42" customHeight="1" x14ac:dyDescent="0.25">
      <c r="A34" s="62">
        <v>4</v>
      </c>
      <c r="B34" s="62" t="s">
        <v>12</v>
      </c>
      <c r="C34" s="63" t="s">
        <v>40</v>
      </c>
      <c r="D34" s="14" t="s">
        <v>11</v>
      </c>
      <c r="E34" s="33">
        <v>0</v>
      </c>
      <c r="F34" s="33">
        <v>0</v>
      </c>
      <c r="G34" s="33">
        <v>0</v>
      </c>
      <c r="H34" s="33">
        <v>0</v>
      </c>
      <c r="I34" s="33">
        <v>0</v>
      </c>
      <c r="J34" s="33">
        <v>0</v>
      </c>
      <c r="K34" s="31">
        <f t="shared" si="5"/>
        <v>0</v>
      </c>
      <c r="N34" s="29">
        <v>0</v>
      </c>
      <c r="O34" s="29">
        <v>0</v>
      </c>
      <c r="P34" s="29">
        <v>0</v>
      </c>
      <c r="Q34" s="29">
        <v>0</v>
      </c>
      <c r="R34" s="29">
        <v>0</v>
      </c>
      <c r="S34" s="29">
        <v>0</v>
      </c>
      <c r="T34" s="27">
        <f t="shared" ref="T34:T51" si="10">N34+O34+P34+Q34+R34+S34</f>
        <v>0</v>
      </c>
    </row>
    <row r="35" spans="1:20" x14ac:dyDescent="0.25">
      <c r="A35" s="53"/>
      <c r="B35" s="53"/>
      <c r="C35" s="60"/>
      <c r="D35" s="13" t="s">
        <v>36</v>
      </c>
      <c r="E35" s="31">
        <v>0</v>
      </c>
      <c r="F35" s="31">
        <v>0</v>
      </c>
      <c r="G35" s="31">
        <v>0</v>
      </c>
      <c r="H35" s="31">
        <v>0</v>
      </c>
      <c r="I35" s="31">
        <v>0</v>
      </c>
      <c r="J35" s="31">
        <v>0</v>
      </c>
      <c r="K35" s="31">
        <f t="shared" si="5"/>
        <v>0</v>
      </c>
      <c r="N35" s="27">
        <v>0</v>
      </c>
      <c r="O35" s="27">
        <v>0</v>
      </c>
      <c r="P35" s="27">
        <v>0</v>
      </c>
      <c r="Q35" s="27">
        <v>0</v>
      </c>
      <c r="R35" s="27">
        <v>0</v>
      </c>
      <c r="S35" s="27">
        <v>0</v>
      </c>
      <c r="T35" s="27">
        <f t="shared" si="10"/>
        <v>0</v>
      </c>
    </row>
    <row r="36" spans="1:20" ht="57" customHeight="1" x14ac:dyDescent="0.25">
      <c r="A36" s="53"/>
      <c r="B36" s="53"/>
      <c r="C36" s="60"/>
      <c r="D36" s="13" t="s">
        <v>37</v>
      </c>
      <c r="E36" s="31">
        <v>0</v>
      </c>
      <c r="F36" s="31">
        <v>0</v>
      </c>
      <c r="G36" s="31">
        <v>0</v>
      </c>
      <c r="H36" s="31">
        <v>0</v>
      </c>
      <c r="I36" s="31">
        <v>0</v>
      </c>
      <c r="J36" s="31">
        <v>0</v>
      </c>
      <c r="K36" s="31">
        <f t="shared" si="5"/>
        <v>0</v>
      </c>
      <c r="N36" s="27">
        <v>0</v>
      </c>
      <c r="O36" s="27">
        <v>0</v>
      </c>
      <c r="P36" s="27">
        <v>0</v>
      </c>
      <c r="Q36" s="27">
        <v>0</v>
      </c>
      <c r="R36" s="27">
        <v>0</v>
      </c>
      <c r="S36" s="27">
        <v>0</v>
      </c>
      <c r="T36" s="27">
        <f t="shared" si="10"/>
        <v>0</v>
      </c>
    </row>
    <row r="37" spans="1:20" ht="24.75" customHeight="1" x14ac:dyDescent="0.25">
      <c r="A37" s="53">
        <v>5</v>
      </c>
      <c r="B37" s="53" t="s">
        <v>12</v>
      </c>
      <c r="C37" s="60" t="s">
        <v>22</v>
      </c>
      <c r="D37" s="13" t="s">
        <v>11</v>
      </c>
      <c r="E37" s="31">
        <f>E40+E43</f>
        <v>0</v>
      </c>
      <c r="F37" s="31">
        <f t="shared" ref="F37:J37" si="11">F40+F43</f>
        <v>0</v>
      </c>
      <c r="G37" s="31">
        <f t="shared" si="11"/>
        <v>505275</v>
      </c>
      <c r="H37" s="31">
        <f t="shared" si="11"/>
        <v>0</v>
      </c>
      <c r="I37" s="31">
        <f t="shared" si="11"/>
        <v>0</v>
      </c>
      <c r="J37" s="31">
        <f t="shared" si="11"/>
        <v>0</v>
      </c>
      <c r="K37" s="31">
        <f t="shared" si="5"/>
        <v>505275</v>
      </c>
      <c r="N37" s="27">
        <v>0</v>
      </c>
      <c r="O37" s="27">
        <v>0</v>
      </c>
      <c r="P37" s="27">
        <v>505275</v>
      </c>
      <c r="Q37" s="27">
        <v>0</v>
      </c>
      <c r="R37" s="27">
        <v>0</v>
      </c>
      <c r="S37" s="27">
        <v>0</v>
      </c>
      <c r="T37" s="27">
        <f t="shared" si="10"/>
        <v>505275</v>
      </c>
    </row>
    <row r="38" spans="1:20" ht="20.25" customHeight="1" x14ac:dyDescent="0.25">
      <c r="A38" s="53"/>
      <c r="B38" s="53"/>
      <c r="C38" s="60"/>
      <c r="D38" s="13" t="s">
        <v>36</v>
      </c>
      <c r="E38" s="31">
        <f t="shared" ref="E38:J39" si="12">E41+E44</f>
        <v>0</v>
      </c>
      <c r="F38" s="31">
        <f t="shared" si="12"/>
        <v>0</v>
      </c>
      <c r="G38" s="31">
        <f t="shared" si="12"/>
        <v>505275</v>
      </c>
      <c r="H38" s="31">
        <f t="shared" si="12"/>
        <v>0</v>
      </c>
      <c r="I38" s="31">
        <f t="shared" si="12"/>
        <v>0</v>
      </c>
      <c r="J38" s="31">
        <f t="shared" si="12"/>
        <v>0</v>
      </c>
      <c r="K38" s="31">
        <f t="shared" si="5"/>
        <v>505275</v>
      </c>
      <c r="N38" s="27">
        <v>0</v>
      </c>
      <c r="O38" s="27">
        <v>0</v>
      </c>
      <c r="P38" s="27">
        <v>505275</v>
      </c>
      <c r="Q38" s="27">
        <v>0</v>
      </c>
      <c r="R38" s="27">
        <v>0</v>
      </c>
      <c r="S38" s="27">
        <v>0</v>
      </c>
      <c r="T38" s="27">
        <f t="shared" si="10"/>
        <v>505275</v>
      </c>
    </row>
    <row r="39" spans="1:20" ht="20.25" customHeight="1" x14ac:dyDescent="0.25">
      <c r="A39" s="53"/>
      <c r="B39" s="53"/>
      <c r="C39" s="60"/>
      <c r="D39" s="13" t="s">
        <v>37</v>
      </c>
      <c r="E39" s="31">
        <f t="shared" si="12"/>
        <v>0</v>
      </c>
      <c r="F39" s="31">
        <f t="shared" si="12"/>
        <v>0</v>
      </c>
      <c r="G39" s="31">
        <f t="shared" si="12"/>
        <v>0</v>
      </c>
      <c r="H39" s="31">
        <f t="shared" si="12"/>
        <v>0</v>
      </c>
      <c r="I39" s="31">
        <f t="shared" si="12"/>
        <v>0</v>
      </c>
      <c r="J39" s="31">
        <f t="shared" si="12"/>
        <v>0</v>
      </c>
      <c r="K39" s="31">
        <f t="shared" si="5"/>
        <v>0</v>
      </c>
      <c r="N39" s="27">
        <v>0</v>
      </c>
      <c r="O39" s="27">
        <v>0</v>
      </c>
      <c r="P39" s="27">
        <v>0</v>
      </c>
      <c r="Q39" s="27">
        <v>0</v>
      </c>
      <c r="R39" s="27">
        <v>0</v>
      </c>
      <c r="S39" s="27">
        <v>0</v>
      </c>
      <c r="T39" s="27">
        <f t="shared" si="10"/>
        <v>0</v>
      </c>
    </row>
    <row r="40" spans="1:20" ht="22.5" customHeight="1" x14ac:dyDescent="0.25">
      <c r="A40" s="52" t="s">
        <v>92</v>
      </c>
      <c r="B40" s="53" t="s">
        <v>12</v>
      </c>
      <c r="C40" s="54" t="s">
        <v>47</v>
      </c>
      <c r="D40" s="13" t="s">
        <v>11</v>
      </c>
      <c r="E40" s="31">
        <v>0</v>
      </c>
      <c r="F40" s="31">
        <v>0</v>
      </c>
      <c r="G40" s="31">
        <v>259000</v>
      </c>
      <c r="H40" s="31">
        <v>0</v>
      </c>
      <c r="I40" s="31">
        <v>0</v>
      </c>
      <c r="J40" s="31">
        <v>0</v>
      </c>
      <c r="K40" s="31">
        <f t="shared" si="5"/>
        <v>259000</v>
      </c>
      <c r="N40" s="27">
        <v>0</v>
      </c>
      <c r="O40" s="27">
        <v>0</v>
      </c>
      <c r="P40" s="27">
        <v>259000</v>
      </c>
      <c r="Q40" s="27">
        <v>0</v>
      </c>
      <c r="R40" s="27">
        <v>0</v>
      </c>
      <c r="S40" s="27">
        <v>0</v>
      </c>
      <c r="T40" s="27">
        <f t="shared" si="10"/>
        <v>259000</v>
      </c>
    </row>
    <row r="41" spans="1:20" ht="22.5" customHeight="1" x14ac:dyDescent="0.25">
      <c r="A41" s="52"/>
      <c r="B41" s="53"/>
      <c r="C41" s="55"/>
      <c r="D41" s="13" t="s">
        <v>36</v>
      </c>
      <c r="E41" s="31">
        <v>0</v>
      </c>
      <c r="F41" s="31">
        <v>0</v>
      </c>
      <c r="G41" s="31">
        <v>259000</v>
      </c>
      <c r="H41" s="31">
        <v>0</v>
      </c>
      <c r="I41" s="31">
        <v>0</v>
      </c>
      <c r="J41" s="31">
        <v>0</v>
      </c>
      <c r="K41" s="31">
        <f t="shared" si="5"/>
        <v>259000</v>
      </c>
      <c r="N41" s="27">
        <v>0</v>
      </c>
      <c r="O41" s="27">
        <v>0</v>
      </c>
      <c r="P41" s="27">
        <v>259000</v>
      </c>
      <c r="Q41" s="27">
        <v>0</v>
      </c>
      <c r="R41" s="27">
        <v>0</v>
      </c>
      <c r="S41" s="27">
        <v>0</v>
      </c>
      <c r="T41" s="27">
        <f t="shared" si="10"/>
        <v>259000</v>
      </c>
    </row>
    <row r="42" spans="1:20" ht="23.25" customHeight="1" x14ac:dyDescent="0.25">
      <c r="A42" s="52"/>
      <c r="B42" s="53"/>
      <c r="C42" s="56"/>
      <c r="D42" s="13" t="s">
        <v>37</v>
      </c>
      <c r="E42" s="31">
        <v>0</v>
      </c>
      <c r="F42" s="31">
        <v>0</v>
      </c>
      <c r="G42" s="31">
        <v>0</v>
      </c>
      <c r="H42" s="31">
        <v>0</v>
      </c>
      <c r="I42" s="31">
        <v>0</v>
      </c>
      <c r="J42" s="31">
        <v>0</v>
      </c>
      <c r="K42" s="31">
        <f t="shared" si="5"/>
        <v>0</v>
      </c>
      <c r="N42" s="27">
        <v>0</v>
      </c>
      <c r="O42" s="27">
        <v>0</v>
      </c>
      <c r="P42" s="27">
        <v>0</v>
      </c>
      <c r="Q42" s="27">
        <v>0</v>
      </c>
      <c r="R42" s="27">
        <v>0</v>
      </c>
      <c r="S42" s="27">
        <v>0</v>
      </c>
      <c r="T42" s="27">
        <f t="shared" si="10"/>
        <v>0</v>
      </c>
    </row>
    <row r="43" spans="1:20" ht="21" customHeight="1" x14ac:dyDescent="0.25">
      <c r="A43" s="52" t="s">
        <v>93</v>
      </c>
      <c r="B43" s="57" t="s">
        <v>12</v>
      </c>
      <c r="C43" s="58" t="s">
        <v>46</v>
      </c>
      <c r="D43" s="13" t="s">
        <v>11</v>
      </c>
      <c r="E43" s="31">
        <v>0</v>
      </c>
      <c r="F43" s="31">
        <v>0</v>
      </c>
      <c r="G43" s="31">
        <v>246275</v>
      </c>
      <c r="H43" s="31">
        <v>0</v>
      </c>
      <c r="I43" s="31">
        <v>0</v>
      </c>
      <c r="J43" s="31">
        <v>0</v>
      </c>
      <c r="K43" s="31">
        <f t="shared" si="5"/>
        <v>246275</v>
      </c>
      <c r="N43" s="27">
        <v>0</v>
      </c>
      <c r="O43" s="27">
        <v>0</v>
      </c>
      <c r="P43" s="27">
        <v>246275</v>
      </c>
      <c r="Q43" s="27">
        <v>0</v>
      </c>
      <c r="R43" s="27">
        <v>0</v>
      </c>
      <c r="S43" s="27">
        <v>0</v>
      </c>
      <c r="T43" s="27">
        <f t="shared" si="10"/>
        <v>246275</v>
      </c>
    </row>
    <row r="44" spans="1:20" ht="20.25" customHeight="1" x14ac:dyDescent="0.25">
      <c r="A44" s="52"/>
      <c r="B44" s="57"/>
      <c r="C44" s="58"/>
      <c r="D44" s="13" t="s">
        <v>36</v>
      </c>
      <c r="E44" s="31">
        <v>0</v>
      </c>
      <c r="F44" s="31">
        <v>0</v>
      </c>
      <c r="G44" s="31">
        <v>246275</v>
      </c>
      <c r="H44" s="31">
        <v>0</v>
      </c>
      <c r="I44" s="31">
        <v>0</v>
      </c>
      <c r="J44" s="31">
        <v>0</v>
      </c>
      <c r="K44" s="31">
        <f t="shared" si="5"/>
        <v>246275</v>
      </c>
      <c r="N44" s="27">
        <v>0</v>
      </c>
      <c r="O44" s="27">
        <v>0</v>
      </c>
      <c r="P44" s="27">
        <v>246275</v>
      </c>
      <c r="Q44" s="27">
        <v>0</v>
      </c>
      <c r="R44" s="27">
        <v>0</v>
      </c>
      <c r="S44" s="27">
        <v>0</v>
      </c>
      <c r="T44" s="27">
        <f t="shared" si="10"/>
        <v>246275</v>
      </c>
    </row>
    <row r="45" spans="1:20" ht="23.25" customHeight="1" x14ac:dyDescent="0.25">
      <c r="A45" s="52"/>
      <c r="B45" s="57"/>
      <c r="C45" s="58"/>
      <c r="D45" s="13" t="s">
        <v>37</v>
      </c>
      <c r="E45" s="31">
        <v>0</v>
      </c>
      <c r="F45" s="31">
        <v>0</v>
      </c>
      <c r="G45" s="31">
        <v>0</v>
      </c>
      <c r="H45" s="31">
        <v>0</v>
      </c>
      <c r="I45" s="31">
        <v>0</v>
      </c>
      <c r="J45" s="31">
        <v>0</v>
      </c>
      <c r="K45" s="31">
        <f t="shared" si="5"/>
        <v>0</v>
      </c>
      <c r="N45" s="27">
        <v>0</v>
      </c>
      <c r="O45" s="27">
        <v>0</v>
      </c>
      <c r="P45" s="27">
        <v>0</v>
      </c>
      <c r="Q45" s="27">
        <v>0</v>
      </c>
      <c r="R45" s="27">
        <v>0</v>
      </c>
      <c r="S45" s="27">
        <v>0</v>
      </c>
      <c r="T45" s="27">
        <f t="shared" si="10"/>
        <v>0</v>
      </c>
    </row>
    <row r="46" spans="1:20" ht="21.75" customHeight="1" x14ac:dyDescent="0.25">
      <c r="A46" s="53">
        <v>6</v>
      </c>
      <c r="B46" s="53" t="s">
        <v>12</v>
      </c>
      <c r="C46" s="60" t="s">
        <v>41</v>
      </c>
      <c r="D46" s="13" t="s">
        <v>11</v>
      </c>
      <c r="E46" s="31">
        <v>5000</v>
      </c>
      <c r="F46" s="31">
        <v>5000</v>
      </c>
      <c r="G46" s="31">
        <v>5000</v>
      </c>
      <c r="H46" s="31">
        <v>0</v>
      </c>
      <c r="I46" s="31">
        <v>0</v>
      </c>
      <c r="J46" s="31">
        <v>0</v>
      </c>
      <c r="K46" s="31">
        <f t="shared" si="5"/>
        <v>15000</v>
      </c>
      <c r="N46" s="27">
        <v>5000</v>
      </c>
      <c r="O46" s="27">
        <v>5000</v>
      </c>
      <c r="P46" s="27">
        <v>5000</v>
      </c>
      <c r="Q46" s="27">
        <v>0</v>
      </c>
      <c r="R46" s="27">
        <v>0</v>
      </c>
      <c r="S46" s="27">
        <v>0</v>
      </c>
      <c r="T46" s="27">
        <f t="shared" si="10"/>
        <v>15000</v>
      </c>
    </row>
    <row r="47" spans="1:20" ht="25.5" customHeight="1" x14ac:dyDescent="0.25">
      <c r="A47" s="53"/>
      <c r="B47" s="53"/>
      <c r="C47" s="60"/>
      <c r="D47" s="13" t="s">
        <v>36</v>
      </c>
      <c r="E47" s="31">
        <v>5000</v>
      </c>
      <c r="F47" s="31">
        <v>5000</v>
      </c>
      <c r="G47" s="31">
        <v>5000</v>
      </c>
      <c r="H47" s="31">
        <v>0</v>
      </c>
      <c r="I47" s="31">
        <v>0</v>
      </c>
      <c r="J47" s="31">
        <v>0</v>
      </c>
      <c r="K47" s="31">
        <f t="shared" si="5"/>
        <v>15000</v>
      </c>
      <c r="N47" s="27">
        <v>5000</v>
      </c>
      <c r="O47" s="27">
        <v>5000</v>
      </c>
      <c r="P47" s="27">
        <v>5000</v>
      </c>
      <c r="Q47" s="27">
        <v>0</v>
      </c>
      <c r="R47" s="27">
        <v>0</v>
      </c>
      <c r="S47" s="27">
        <v>0</v>
      </c>
      <c r="T47" s="27">
        <f t="shared" si="10"/>
        <v>15000</v>
      </c>
    </row>
    <row r="48" spans="1:20" ht="23.25" customHeight="1" x14ac:dyDescent="0.25">
      <c r="A48" s="53"/>
      <c r="B48" s="53"/>
      <c r="C48" s="60"/>
      <c r="D48" s="13" t="s">
        <v>37</v>
      </c>
      <c r="E48" s="31"/>
      <c r="F48" s="31">
        <v>0</v>
      </c>
      <c r="G48" s="31">
        <v>0</v>
      </c>
      <c r="H48" s="31">
        <v>0</v>
      </c>
      <c r="I48" s="31">
        <v>0</v>
      </c>
      <c r="J48" s="31">
        <v>0</v>
      </c>
      <c r="K48" s="31">
        <f t="shared" si="5"/>
        <v>0</v>
      </c>
      <c r="N48" s="27"/>
      <c r="O48" s="27">
        <v>0</v>
      </c>
      <c r="P48" s="27">
        <v>0</v>
      </c>
      <c r="Q48" s="27">
        <v>0</v>
      </c>
      <c r="R48" s="27">
        <v>0</v>
      </c>
      <c r="S48" s="27">
        <v>0</v>
      </c>
      <c r="T48" s="27">
        <f t="shared" si="10"/>
        <v>0</v>
      </c>
    </row>
    <row r="49" spans="1:20" ht="22.5" customHeight="1" x14ac:dyDescent="0.25">
      <c r="A49" s="53">
        <v>7</v>
      </c>
      <c r="B49" s="53" t="s">
        <v>12</v>
      </c>
      <c r="C49" s="57" t="s">
        <v>26</v>
      </c>
      <c r="D49" s="13" t="s">
        <v>11</v>
      </c>
      <c r="E49" s="31">
        <v>800</v>
      </c>
      <c r="F49" s="31">
        <v>200</v>
      </c>
      <c r="G49" s="31">
        <v>1300</v>
      </c>
      <c r="H49" s="31">
        <v>5000</v>
      </c>
      <c r="I49" s="31">
        <v>5000</v>
      </c>
      <c r="J49" s="31">
        <v>5000</v>
      </c>
      <c r="K49" s="31">
        <f t="shared" si="5"/>
        <v>17300</v>
      </c>
      <c r="N49" s="27">
        <v>800</v>
      </c>
      <c r="O49" s="27">
        <v>200</v>
      </c>
      <c r="P49" s="27">
        <v>1300</v>
      </c>
      <c r="Q49" s="27">
        <v>5000</v>
      </c>
      <c r="R49" s="27">
        <v>5000</v>
      </c>
      <c r="S49" s="27">
        <v>5000</v>
      </c>
      <c r="T49" s="27">
        <f t="shared" si="10"/>
        <v>17300</v>
      </c>
    </row>
    <row r="50" spans="1:20" x14ac:dyDescent="0.25">
      <c r="A50" s="53"/>
      <c r="B50" s="53"/>
      <c r="C50" s="57"/>
      <c r="D50" s="13" t="s">
        <v>36</v>
      </c>
      <c r="E50" s="31">
        <v>0</v>
      </c>
      <c r="F50" s="31">
        <v>0</v>
      </c>
      <c r="G50" s="31">
        <v>0</v>
      </c>
      <c r="H50" s="31">
        <v>0</v>
      </c>
      <c r="I50" s="31">
        <v>0</v>
      </c>
      <c r="J50" s="31">
        <v>0</v>
      </c>
      <c r="K50" s="31">
        <f t="shared" si="5"/>
        <v>0</v>
      </c>
      <c r="N50" s="27">
        <v>0</v>
      </c>
      <c r="O50" s="27">
        <v>0</v>
      </c>
      <c r="P50" s="27">
        <v>0</v>
      </c>
      <c r="Q50" s="27">
        <v>0</v>
      </c>
      <c r="R50" s="27">
        <v>0</v>
      </c>
      <c r="S50" s="27">
        <v>0</v>
      </c>
      <c r="T50" s="27">
        <f t="shared" si="10"/>
        <v>0</v>
      </c>
    </row>
    <row r="51" spans="1:20" x14ac:dyDescent="0.25">
      <c r="A51" s="53"/>
      <c r="B51" s="53"/>
      <c r="C51" s="57"/>
      <c r="D51" s="13" t="s">
        <v>37</v>
      </c>
      <c r="E51" s="31">
        <v>800</v>
      </c>
      <c r="F51" s="31">
        <v>200</v>
      </c>
      <c r="G51" s="31">
        <v>1300</v>
      </c>
      <c r="H51" s="31">
        <v>5000</v>
      </c>
      <c r="I51" s="31">
        <v>5000</v>
      </c>
      <c r="J51" s="31">
        <v>5000</v>
      </c>
      <c r="K51" s="31">
        <f t="shared" si="5"/>
        <v>17300</v>
      </c>
      <c r="N51" s="27">
        <v>800</v>
      </c>
      <c r="O51" s="27">
        <v>200</v>
      </c>
      <c r="P51" s="27">
        <v>1300</v>
      </c>
      <c r="Q51" s="27">
        <v>5000</v>
      </c>
      <c r="R51" s="27">
        <v>5000</v>
      </c>
      <c r="S51" s="27">
        <v>5000</v>
      </c>
      <c r="T51" s="27">
        <f t="shared" si="10"/>
        <v>17300</v>
      </c>
    </row>
    <row r="52" spans="1:20" x14ac:dyDescent="0.25">
      <c r="A52" s="61" t="s">
        <v>27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</row>
    <row r="53" spans="1:20" x14ac:dyDescent="0.25">
      <c r="A53" s="1"/>
    </row>
    <row r="54" spans="1:20" x14ac:dyDescent="0.25">
      <c r="A54" s="15"/>
    </row>
  </sheetData>
  <mergeCells count="55">
    <mergeCell ref="A25:A27"/>
    <mergeCell ref="B25:B27"/>
    <mergeCell ref="C25:C27"/>
    <mergeCell ref="A52:K52"/>
    <mergeCell ref="A49:A51"/>
    <mergeCell ref="B49:B51"/>
    <mergeCell ref="C49:C51"/>
    <mergeCell ref="A46:A48"/>
    <mergeCell ref="B46:B48"/>
    <mergeCell ref="C46:C48"/>
    <mergeCell ref="A37:A39"/>
    <mergeCell ref="B37:B39"/>
    <mergeCell ref="C37:C39"/>
    <mergeCell ref="A34:A36"/>
    <mergeCell ref="B34:B36"/>
    <mergeCell ref="C34:C36"/>
    <mergeCell ref="C19:C21"/>
    <mergeCell ref="A22:A24"/>
    <mergeCell ref="B10:B12"/>
    <mergeCell ref="B22:B24"/>
    <mergeCell ref="C22:C24"/>
    <mergeCell ref="A13:A15"/>
    <mergeCell ref="B13:B15"/>
    <mergeCell ref="C13:C15"/>
    <mergeCell ref="A16:A18"/>
    <mergeCell ref="B16:B18"/>
    <mergeCell ref="C16:C18"/>
    <mergeCell ref="A10:A12"/>
    <mergeCell ref="C10:C12"/>
    <mergeCell ref="A19:A21"/>
    <mergeCell ref="B19:B21"/>
    <mergeCell ref="A3:K3"/>
    <mergeCell ref="A5:K5"/>
    <mergeCell ref="A4:K4"/>
    <mergeCell ref="A6:K6"/>
    <mergeCell ref="H1:K1"/>
    <mergeCell ref="H2:K2"/>
    <mergeCell ref="A7:K7"/>
    <mergeCell ref="C8:C9"/>
    <mergeCell ref="A8:A9"/>
    <mergeCell ref="B8:B9"/>
    <mergeCell ref="D8:D9"/>
    <mergeCell ref="E8:K8"/>
    <mergeCell ref="A40:A42"/>
    <mergeCell ref="B40:B42"/>
    <mergeCell ref="C40:C42"/>
    <mergeCell ref="A43:A45"/>
    <mergeCell ref="B43:B45"/>
    <mergeCell ref="C43:C45"/>
    <mergeCell ref="A28:A30"/>
    <mergeCell ref="B28:B30"/>
    <mergeCell ref="C28:C30"/>
    <mergeCell ref="A31:A33"/>
    <mergeCell ref="B31:B33"/>
    <mergeCell ref="C31:C33"/>
  </mergeCells>
  <pageMargins left="0" right="0" top="0" bottom="0" header="0.31496062992125984" footer="0.31496062992125984"/>
  <pageSetup paperSize="9" scale="97" orientation="landscape" r:id="rId1"/>
  <colBreaks count="1" manualBreakCount="1">
    <brk id="1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20"/>
  <sheetViews>
    <sheetView topLeftCell="A7" workbookViewId="0">
      <selection activeCell="B13" sqref="B13"/>
    </sheetView>
  </sheetViews>
  <sheetFormatPr defaultRowHeight="15" x14ac:dyDescent="0.25"/>
  <cols>
    <col min="1" max="1" width="6" customWidth="1"/>
    <col min="2" max="2" width="50.28515625" customWidth="1"/>
    <col min="3" max="3" width="12" customWidth="1"/>
    <col min="5" max="5" width="4.7109375" customWidth="1"/>
    <col min="6" max="6" width="4.5703125" customWidth="1"/>
    <col min="7" max="7" width="9" customWidth="1"/>
  </cols>
  <sheetData>
    <row r="1" spans="1:12" ht="15.75" x14ac:dyDescent="0.25">
      <c r="A1" s="64" t="s">
        <v>50</v>
      </c>
      <c r="B1" s="64"/>
      <c r="C1" s="64"/>
      <c r="D1" s="64"/>
      <c r="E1" s="64"/>
      <c r="F1" s="64"/>
      <c r="G1" s="64"/>
      <c r="H1" s="64"/>
      <c r="I1" s="64"/>
    </row>
    <row r="2" spans="1:12" ht="15.75" x14ac:dyDescent="0.25">
      <c r="A2" s="64" t="s">
        <v>48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</row>
    <row r="3" spans="1:12" s="5" customFormat="1" ht="24.75" customHeight="1" x14ac:dyDescent="0.25">
      <c r="A3" s="9"/>
      <c r="B3" s="9"/>
      <c r="C3" s="9"/>
      <c r="D3" s="9"/>
      <c r="E3" s="65" t="s">
        <v>87</v>
      </c>
      <c r="F3" s="59"/>
      <c r="G3" s="59"/>
      <c r="H3" s="59"/>
      <c r="I3" s="59"/>
      <c r="J3" s="59"/>
      <c r="K3" s="59"/>
      <c r="L3" s="59"/>
    </row>
    <row r="4" spans="1:12" ht="15.75" x14ac:dyDescent="0.25">
      <c r="A4" s="66" t="s">
        <v>51</v>
      </c>
      <c r="B4" s="66"/>
      <c r="C4" s="66"/>
      <c r="D4" s="66"/>
      <c r="E4" s="66"/>
      <c r="F4" s="66"/>
      <c r="G4" s="66"/>
      <c r="H4" s="66"/>
      <c r="I4" s="66"/>
    </row>
    <row r="5" spans="1:12" ht="15.75" x14ac:dyDescent="0.25">
      <c r="A5" s="67" t="s">
        <v>52</v>
      </c>
      <c r="B5" s="67"/>
      <c r="C5" s="67"/>
      <c r="D5" s="67"/>
      <c r="E5" s="67"/>
      <c r="F5" s="67"/>
      <c r="G5" s="67"/>
      <c r="H5" s="67"/>
      <c r="I5" s="67"/>
    </row>
    <row r="6" spans="1:12" ht="46.5" customHeight="1" x14ac:dyDescent="0.25">
      <c r="A6" s="53" t="s">
        <v>30</v>
      </c>
      <c r="B6" s="53" t="s">
        <v>53</v>
      </c>
      <c r="C6" s="53" t="s">
        <v>54</v>
      </c>
      <c r="D6" s="53" t="s">
        <v>55</v>
      </c>
      <c r="E6" s="53"/>
      <c r="F6" s="53"/>
      <c r="G6" s="53"/>
      <c r="H6" s="53"/>
      <c r="I6" s="53"/>
      <c r="J6" s="53"/>
      <c r="K6" s="53"/>
      <c r="L6" s="53"/>
    </row>
    <row r="7" spans="1:12" s="5" customFormat="1" ht="48.75" customHeight="1" x14ac:dyDescent="0.25">
      <c r="A7" s="53"/>
      <c r="B7" s="53"/>
      <c r="C7" s="53"/>
      <c r="D7" s="6" t="s">
        <v>73</v>
      </c>
      <c r="E7" s="53" t="s">
        <v>74</v>
      </c>
      <c r="F7" s="53"/>
      <c r="G7" s="7" t="s">
        <v>75</v>
      </c>
      <c r="H7" s="6">
        <v>2023</v>
      </c>
      <c r="I7" s="7">
        <v>2024</v>
      </c>
      <c r="J7" s="6">
        <v>2025</v>
      </c>
      <c r="K7" s="6">
        <v>2026</v>
      </c>
      <c r="L7" s="6">
        <v>2027</v>
      </c>
    </row>
    <row r="8" spans="1:12" ht="15.75" x14ac:dyDescent="0.25">
      <c r="A8" s="53"/>
      <c r="B8" s="53" t="s">
        <v>56</v>
      </c>
      <c r="C8" s="53"/>
      <c r="D8" s="53"/>
      <c r="E8" s="53"/>
      <c r="F8" s="53"/>
      <c r="G8" s="53"/>
      <c r="H8" s="53"/>
      <c r="I8" s="53"/>
      <c r="J8" s="53"/>
      <c r="K8" s="53"/>
      <c r="L8" s="53"/>
    </row>
    <row r="9" spans="1:12" s="5" customFormat="1" ht="63" x14ac:dyDescent="0.25">
      <c r="A9" s="8" t="s">
        <v>76</v>
      </c>
      <c r="B9" s="6" t="s">
        <v>57</v>
      </c>
      <c r="C9" s="6" t="s">
        <v>58</v>
      </c>
      <c r="D9" s="6">
        <v>2</v>
      </c>
      <c r="E9" s="53">
        <v>1</v>
      </c>
      <c r="F9" s="53"/>
      <c r="G9" s="6">
        <v>4</v>
      </c>
      <c r="H9" s="6">
        <v>3</v>
      </c>
      <c r="I9" s="6">
        <v>2</v>
      </c>
      <c r="J9" s="6">
        <v>1</v>
      </c>
      <c r="K9" s="6">
        <v>1</v>
      </c>
      <c r="L9" s="6">
        <v>1</v>
      </c>
    </row>
    <row r="10" spans="1:12" s="5" customFormat="1" ht="47.25" x14ac:dyDescent="0.25">
      <c r="A10" s="8" t="s">
        <v>77</v>
      </c>
      <c r="B10" s="6" t="s">
        <v>59</v>
      </c>
      <c r="C10" s="6" t="s">
        <v>60</v>
      </c>
      <c r="D10" s="6">
        <v>0</v>
      </c>
      <c r="E10" s="53">
        <v>0</v>
      </c>
      <c r="F10" s="53"/>
      <c r="G10" s="6">
        <v>0</v>
      </c>
      <c r="H10" s="6">
        <v>0</v>
      </c>
      <c r="I10" s="6">
        <v>0</v>
      </c>
      <c r="J10" s="6">
        <v>0</v>
      </c>
      <c r="K10" s="6">
        <v>0</v>
      </c>
      <c r="L10" s="6">
        <v>0</v>
      </c>
    </row>
    <row r="11" spans="1:12" s="5" customFormat="1" ht="94.5" x14ac:dyDescent="0.25">
      <c r="A11" s="8" t="s">
        <v>78</v>
      </c>
      <c r="B11" s="10" t="s">
        <v>61</v>
      </c>
      <c r="C11" s="6" t="s">
        <v>58</v>
      </c>
      <c r="D11" s="6">
        <v>0</v>
      </c>
      <c r="E11" s="53">
        <v>0</v>
      </c>
      <c r="F11" s="53"/>
      <c r="G11" s="6">
        <v>0</v>
      </c>
      <c r="H11" s="6">
        <v>0</v>
      </c>
      <c r="I11" s="6">
        <v>0</v>
      </c>
      <c r="J11" s="6">
        <v>0</v>
      </c>
      <c r="K11" s="6">
        <v>0</v>
      </c>
      <c r="L11" s="6">
        <v>0</v>
      </c>
    </row>
    <row r="12" spans="1:12" ht="38.25" customHeight="1" x14ac:dyDescent="0.25">
      <c r="A12" s="8" t="s">
        <v>79</v>
      </c>
      <c r="B12" s="10" t="s">
        <v>62</v>
      </c>
      <c r="C12" s="6" t="s">
        <v>58</v>
      </c>
      <c r="D12" s="6">
        <v>0</v>
      </c>
      <c r="E12" s="53">
        <v>0</v>
      </c>
      <c r="F12" s="53"/>
      <c r="G12" s="6">
        <v>0</v>
      </c>
      <c r="H12" s="6">
        <v>0</v>
      </c>
      <c r="I12" s="6">
        <v>0</v>
      </c>
      <c r="J12" s="6">
        <v>0</v>
      </c>
      <c r="K12" s="6">
        <v>0</v>
      </c>
      <c r="L12" s="6">
        <v>0</v>
      </c>
    </row>
    <row r="13" spans="1:12" ht="117" customHeight="1" x14ac:dyDescent="0.25">
      <c r="A13" s="8" t="s">
        <v>80</v>
      </c>
      <c r="B13" s="10" t="s">
        <v>72</v>
      </c>
      <c r="C13" s="6" t="s">
        <v>58</v>
      </c>
      <c r="D13" s="6">
        <v>0</v>
      </c>
      <c r="E13" s="53">
        <v>0</v>
      </c>
      <c r="F13" s="53"/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</row>
    <row r="14" spans="1:12" ht="49.5" customHeight="1" x14ac:dyDescent="0.25">
      <c r="A14" s="8" t="s">
        <v>81</v>
      </c>
      <c r="B14" s="10" t="s">
        <v>63</v>
      </c>
      <c r="C14" s="6" t="s">
        <v>58</v>
      </c>
      <c r="D14" s="6">
        <v>0</v>
      </c>
      <c r="E14" s="53">
        <v>1</v>
      </c>
      <c r="F14" s="53"/>
      <c r="G14" s="6">
        <v>0</v>
      </c>
      <c r="H14" s="6">
        <v>0</v>
      </c>
      <c r="I14" s="6">
        <v>0</v>
      </c>
      <c r="J14" s="6">
        <v>0</v>
      </c>
      <c r="K14" s="6">
        <v>0</v>
      </c>
      <c r="L14" s="6">
        <v>0</v>
      </c>
    </row>
    <row r="15" spans="1:12" ht="58.5" customHeight="1" x14ac:dyDescent="0.25">
      <c r="A15" s="8" t="s">
        <v>82</v>
      </c>
      <c r="B15" s="6" t="s">
        <v>64</v>
      </c>
      <c r="C15" s="6" t="s">
        <v>58</v>
      </c>
      <c r="D15" s="6">
        <v>0</v>
      </c>
      <c r="E15" s="53">
        <v>0</v>
      </c>
      <c r="F15" s="53"/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</row>
    <row r="16" spans="1:12" ht="68.25" customHeight="1" x14ac:dyDescent="0.25">
      <c r="A16" s="8" t="s">
        <v>83</v>
      </c>
      <c r="B16" s="6" t="s">
        <v>65</v>
      </c>
      <c r="C16" s="6" t="s">
        <v>58</v>
      </c>
      <c r="D16" s="6">
        <v>8</v>
      </c>
      <c r="E16" s="53">
        <v>9</v>
      </c>
      <c r="F16" s="53"/>
      <c r="G16" s="6">
        <v>10</v>
      </c>
      <c r="H16" s="6">
        <v>10</v>
      </c>
      <c r="I16" s="6">
        <v>10</v>
      </c>
      <c r="J16" s="6">
        <v>10</v>
      </c>
      <c r="K16" s="6">
        <v>10</v>
      </c>
      <c r="L16" s="6">
        <v>10</v>
      </c>
    </row>
    <row r="17" spans="1:12" ht="33.75" customHeight="1" x14ac:dyDescent="0.25">
      <c r="A17" s="8" t="s">
        <v>66</v>
      </c>
      <c r="B17" s="6" t="s">
        <v>67</v>
      </c>
      <c r="C17" s="6" t="s">
        <v>68</v>
      </c>
      <c r="D17" s="6"/>
      <c r="E17" s="53"/>
      <c r="F17" s="53"/>
      <c r="G17" s="6"/>
      <c r="H17" s="6">
        <v>10.5</v>
      </c>
      <c r="I17" s="6">
        <v>10</v>
      </c>
      <c r="J17" s="6">
        <v>9.59</v>
      </c>
      <c r="K17" s="6">
        <v>9</v>
      </c>
      <c r="L17" s="6">
        <v>9</v>
      </c>
    </row>
    <row r="18" spans="1:12" ht="49.5" customHeight="1" x14ac:dyDescent="0.25">
      <c r="A18" s="8" t="s">
        <v>84</v>
      </c>
      <c r="B18" s="6" t="s">
        <v>69</v>
      </c>
      <c r="C18" s="6" t="s">
        <v>60</v>
      </c>
      <c r="D18" s="6"/>
      <c r="E18" s="53"/>
      <c r="F18" s="53"/>
      <c r="G18" s="6"/>
      <c r="H18" s="6">
        <v>8</v>
      </c>
      <c r="I18" s="6">
        <v>7</v>
      </c>
      <c r="J18" s="6">
        <v>6</v>
      </c>
      <c r="K18" s="6">
        <v>5</v>
      </c>
      <c r="L18" s="6">
        <v>5</v>
      </c>
    </row>
    <row r="19" spans="1:12" ht="75" customHeight="1" x14ac:dyDescent="0.25">
      <c r="A19" s="8" t="s">
        <v>85</v>
      </c>
      <c r="B19" s="6" t="s">
        <v>70</v>
      </c>
      <c r="C19" s="6" t="s">
        <v>58</v>
      </c>
      <c r="D19" s="6"/>
      <c r="E19" s="53"/>
      <c r="F19" s="53"/>
      <c r="G19" s="6"/>
      <c r="H19" s="6">
        <v>9</v>
      </c>
      <c r="I19" s="6">
        <v>12</v>
      </c>
      <c r="J19" s="6">
        <v>15</v>
      </c>
      <c r="K19" s="6">
        <v>18</v>
      </c>
      <c r="L19" s="6">
        <v>20</v>
      </c>
    </row>
    <row r="20" spans="1:12" ht="42" customHeight="1" x14ac:dyDescent="0.25">
      <c r="A20" s="8" t="s">
        <v>86</v>
      </c>
      <c r="B20" s="6" t="s">
        <v>71</v>
      </c>
      <c r="C20" s="6" t="s">
        <v>60</v>
      </c>
      <c r="D20" s="6"/>
      <c r="E20" s="53"/>
      <c r="F20" s="53"/>
      <c r="G20" s="7"/>
      <c r="H20" s="6">
        <v>58</v>
      </c>
      <c r="I20" s="6">
        <v>55</v>
      </c>
      <c r="J20" s="6">
        <v>50</v>
      </c>
      <c r="K20" s="6">
        <v>45</v>
      </c>
      <c r="L20" s="6">
        <v>45</v>
      </c>
    </row>
  </sheetData>
  <mergeCells count="23">
    <mergeCell ref="A2:L2"/>
    <mergeCell ref="D6:L6"/>
    <mergeCell ref="E10:F10"/>
    <mergeCell ref="E11:F11"/>
    <mergeCell ref="E9:F9"/>
    <mergeCell ref="A4:I4"/>
    <mergeCell ref="A5:I5"/>
    <mergeCell ref="A1:I1"/>
    <mergeCell ref="B6:B7"/>
    <mergeCell ref="C6:C7"/>
    <mergeCell ref="E7:F7"/>
    <mergeCell ref="E20:F20"/>
    <mergeCell ref="E19:F19"/>
    <mergeCell ref="E18:F18"/>
    <mergeCell ref="E17:F17"/>
    <mergeCell ref="E16:F16"/>
    <mergeCell ref="E15:F15"/>
    <mergeCell ref="E14:F14"/>
    <mergeCell ref="E13:F13"/>
    <mergeCell ref="E12:F12"/>
    <mergeCell ref="B8:L8"/>
    <mergeCell ref="A6:A8"/>
    <mergeCell ref="E3:L3"/>
  </mergeCells>
  <pageMargins left="0" right="0" top="0" bottom="0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приложение №2</vt:lpstr>
      <vt:lpstr>приложение №3</vt:lpstr>
      <vt:lpstr>Лист3</vt:lpstr>
      <vt:lpstr>'приложение №2'!Область_печати</vt:lpstr>
      <vt:lpstr>'приложение №3'!Область_печати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u0102</dc:creator>
  <cp:lastModifiedBy>admin</cp:lastModifiedBy>
  <cp:lastPrinted>2025-03-03T10:42:00Z</cp:lastPrinted>
  <dcterms:created xsi:type="dcterms:W3CDTF">2023-03-02T06:17:55Z</dcterms:created>
  <dcterms:modified xsi:type="dcterms:W3CDTF">2025-03-18T11:09:40Z</dcterms:modified>
</cp:coreProperties>
</file>