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0" yWindow="0" windowWidth="19440" windowHeight="13500"/>
  </bookViews>
  <sheets>
    <sheet name="2022 год" sheetId="2" r:id="rId1"/>
  </sheets>
  <definedNames>
    <definedName name="_xlnm.Print_Titles" localSheetId="0">'2022 год'!$9:$10</definedName>
    <definedName name="_xlnm.Print_Area" localSheetId="0">'2022 год'!$A$2:$E$231</definedName>
  </definedNames>
  <calcPr calcId="125725"/>
</workbook>
</file>

<file path=xl/calcChain.xml><?xml version="1.0" encoding="utf-8"?>
<calcChain xmlns="http://schemas.openxmlformats.org/spreadsheetml/2006/main">
  <c r="D177" i="2"/>
  <c r="D108"/>
  <c r="E161"/>
  <c r="E162"/>
  <c r="E163"/>
  <c r="D161"/>
  <c r="C161"/>
  <c r="D162"/>
  <c r="C162"/>
  <c r="D152"/>
  <c r="E154"/>
  <c r="D127"/>
  <c r="C127"/>
  <c r="E129"/>
  <c r="E119"/>
  <c r="D118"/>
  <c r="D117" s="1"/>
  <c r="C118"/>
  <c r="C117" s="1"/>
  <c r="D13"/>
  <c r="D14"/>
  <c r="C171"/>
  <c r="C221"/>
  <c r="C222"/>
  <c r="C223"/>
  <c r="E117" l="1"/>
  <c r="E118"/>
  <c r="D227"/>
  <c r="E228"/>
  <c r="D211"/>
  <c r="D210" s="1"/>
  <c r="E169"/>
  <c r="E170"/>
  <c r="D166"/>
  <c r="D165" s="1"/>
  <c r="D158"/>
  <c r="E158" s="1"/>
  <c r="D159"/>
  <c r="E159" s="1"/>
  <c r="E160"/>
  <c r="C158"/>
  <c r="C159"/>
  <c r="D105"/>
  <c r="D30"/>
  <c r="D31"/>
  <c r="D16"/>
  <c r="D218"/>
  <c r="D217" s="1"/>
  <c r="C218"/>
  <c r="D214"/>
  <c r="C214"/>
  <c r="E209"/>
  <c r="D208"/>
  <c r="D207" s="1"/>
  <c r="C208"/>
  <c r="C207" s="1"/>
  <c r="E189"/>
  <c r="D188"/>
  <c r="D187" s="1"/>
  <c r="C188"/>
  <c r="C187" s="1"/>
  <c r="E187" l="1"/>
  <c r="E207"/>
  <c r="E208"/>
  <c r="E188"/>
  <c r="C166" l="1"/>
  <c r="E138" l="1"/>
  <c r="C137"/>
  <c r="E137" s="1"/>
  <c r="D134"/>
  <c r="D133" s="1"/>
  <c r="C134"/>
  <c r="C133" s="1"/>
  <c r="E135"/>
  <c r="D126"/>
  <c r="D123"/>
  <c r="C123"/>
  <c r="C136" l="1"/>
  <c r="E136" s="1"/>
  <c r="E133"/>
  <c r="E134"/>
  <c r="D111" l="1"/>
  <c r="C111"/>
  <c r="C110" s="1"/>
  <c r="E229"/>
  <c r="D226"/>
  <c r="D225" s="1"/>
  <c r="C227"/>
  <c r="C226" s="1"/>
  <c r="E225" l="1"/>
  <c r="E226"/>
  <c r="E227"/>
  <c r="E144"/>
  <c r="D143"/>
  <c r="D142" s="1"/>
  <c r="C143"/>
  <c r="C142" s="1"/>
  <c r="D110"/>
  <c r="E112"/>
  <c r="E111"/>
  <c r="E21"/>
  <c r="E20"/>
  <c r="E143" l="1"/>
  <c r="E142"/>
  <c r="C18"/>
  <c r="E167" l="1"/>
  <c r="E168"/>
  <c r="D164"/>
  <c r="C165"/>
  <c r="C164" s="1"/>
  <c r="E157"/>
  <c r="D156"/>
  <c r="D155" s="1"/>
  <c r="C156"/>
  <c r="C155" s="1"/>
  <c r="E166" l="1"/>
  <c r="E165"/>
  <c r="E155"/>
  <c r="E156"/>
  <c r="D95" l="1"/>
  <c r="D94" s="1"/>
  <c r="D93" s="1"/>
  <c r="C95"/>
  <c r="C94" s="1"/>
  <c r="E91"/>
  <c r="D39"/>
  <c r="E220"/>
  <c r="E219"/>
  <c r="C217"/>
  <c r="C216" s="1"/>
  <c r="E215"/>
  <c r="C213"/>
  <c r="C195" s="1"/>
  <c r="E212"/>
  <c r="C211"/>
  <c r="C210" s="1"/>
  <c r="E206"/>
  <c r="D205"/>
  <c r="D204" s="1"/>
  <c r="C205"/>
  <c r="C204" s="1"/>
  <c r="E203"/>
  <c r="D202"/>
  <c r="C202"/>
  <c r="C201" s="1"/>
  <c r="E200"/>
  <c r="E199"/>
  <c r="E198"/>
  <c r="D197"/>
  <c r="D196" s="1"/>
  <c r="C197"/>
  <c r="C196" s="1"/>
  <c r="E194"/>
  <c r="E193"/>
  <c r="E192"/>
  <c r="D191"/>
  <c r="D190" s="1"/>
  <c r="C191"/>
  <c r="C190" s="1"/>
  <c r="E186"/>
  <c r="D185"/>
  <c r="C185"/>
  <c r="C184" s="1"/>
  <c r="E183"/>
  <c r="D182"/>
  <c r="C182"/>
  <c r="C181" s="1"/>
  <c r="E180"/>
  <c r="D179"/>
  <c r="D178" s="1"/>
  <c r="C179"/>
  <c r="C178" s="1"/>
  <c r="E176"/>
  <c r="D175"/>
  <c r="D174" s="1"/>
  <c r="D173" s="1"/>
  <c r="C175"/>
  <c r="C174" s="1"/>
  <c r="C173" s="1"/>
  <c r="E153"/>
  <c r="C152"/>
  <c r="C151" s="1"/>
  <c r="E150"/>
  <c r="D149"/>
  <c r="D148" s="1"/>
  <c r="C149"/>
  <c r="C148" s="1"/>
  <c r="E147"/>
  <c r="D146"/>
  <c r="C146"/>
  <c r="C145" s="1"/>
  <c r="E141"/>
  <c r="D140"/>
  <c r="C140"/>
  <c r="C139" s="1"/>
  <c r="E132"/>
  <c r="D131"/>
  <c r="C131"/>
  <c r="C130" s="1"/>
  <c r="E128"/>
  <c r="C126"/>
  <c r="E125"/>
  <c r="E124"/>
  <c r="C122"/>
  <c r="E116"/>
  <c r="D115"/>
  <c r="C115"/>
  <c r="C114" s="1"/>
  <c r="C113" s="1"/>
  <c r="D109"/>
  <c r="C109"/>
  <c r="E107"/>
  <c r="C105"/>
  <c r="C104" s="1"/>
  <c r="E103"/>
  <c r="E102"/>
  <c r="D101"/>
  <c r="D100" s="1"/>
  <c r="C101"/>
  <c r="C100" s="1"/>
  <c r="E97"/>
  <c r="E96"/>
  <c r="D90"/>
  <c r="D89" s="1"/>
  <c r="C90"/>
  <c r="C89" s="1"/>
  <c r="E88"/>
  <c r="D87"/>
  <c r="C87"/>
  <c r="E86"/>
  <c r="D85"/>
  <c r="C85"/>
  <c r="D84"/>
  <c r="C84"/>
  <c r="E82"/>
  <c r="D81"/>
  <c r="D80" s="1"/>
  <c r="D79" s="1"/>
  <c r="C81"/>
  <c r="C80" s="1"/>
  <c r="C79" s="1"/>
  <c r="E78"/>
  <c r="D77"/>
  <c r="C77"/>
  <c r="C76" s="1"/>
  <c r="E75"/>
  <c r="D74"/>
  <c r="D73" s="1"/>
  <c r="C74"/>
  <c r="C73" s="1"/>
  <c r="E72"/>
  <c r="D71"/>
  <c r="C71"/>
  <c r="C70" s="1"/>
  <c r="E67"/>
  <c r="D66"/>
  <c r="C66"/>
  <c r="C65" s="1"/>
  <c r="C64" s="1"/>
  <c r="E63"/>
  <c r="D62"/>
  <c r="D61" s="1"/>
  <c r="C62"/>
  <c r="C61" s="1"/>
  <c r="E60"/>
  <c r="D59"/>
  <c r="D58" s="1"/>
  <c r="C59"/>
  <c r="C58" s="1"/>
  <c r="E56"/>
  <c r="D55"/>
  <c r="D54" s="1"/>
  <c r="C55"/>
  <c r="C54" s="1"/>
  <c r="E53"/>
  <c r="D52"/>
  <c r="D51" s="1"/>
  <c r="C52"/>
  <c r="C51" s="1"/>
  <c r="E49"/>
  <c r="D48"/>
  <c r="C48"/>
  <c r="C47" s="1"/>
  <c r="E46"/>
  <c r="D45"/>
  <c r="D44" s="1"/>
  <c r="C45"/>
  <c r="C44" s="1"/>
  <c r="E43"/>
  <c r="D42"/>
  <c r="C42"/>
  <c r="C41" s="1"/>
  <c r="E40"/>
  <c r="C39"/>
  <c r="C38" s="1"/>
  <c r="E35"/>
  <c r="D34"/>
  <c r="C34"/>
  <c r="C33" s="1"/>
  <c r="E32"/>
  <c r="C31"/>
  <c r="C30" s="1"/>
  <c r="E29"/>
  <c r="D28"/>
  <c r="C28"/>
  <c r="C27" s="1"/>
  <c r="E26"/>
  <c r="D25"/>
  <c r="D24" s="1"/>
  <c r="C25"/>
  <c r="C24" s="1"/>
  <c r="E19"/>
  <c r="E17"/>
  <c r="C16"/>
  <c r="E15"/>
  <c r="C14"/>
  <c r="D195" l="1"/>
  <c r="C121"/>
  <c r="C120" s="1"/>
  <c r="C177"/>
  <c r="C13"/>
  <c r="C12" s="1"/>
  <c r="D12"/>
  <c r="C99"/>
  <c r="C69"/>
  <c r="C68" s="1"/>
  <c r="C108"/>
  <c r="E164"/>
  <c r="E123"/>
  <c r="E178"/>
  <c r="E71"/>
  <c r="E182"/>
  <c r="E140"/>
  <c r="E131"/>
  <c r="E77"/>
  <c r="E25"/>
  <c r="E217"/>
  <c r="D130"/>
  <c r="E130" s="1"/>
  <c r="E66"/>
  <c r="E115"/>
  <c r="E127"/>
  <c r="E185"/>
  <c r="E202"/>
  <c r="E18"/>
  <c r="D70"/>
  <c r="E70" s="1"/>
  <c r="D122"/>
  <c r="E175"/>
  <c r="E42"/>
  <c r="E146"/>
  <c r="E152"/>
  <c r="E211"/>
  <c r="E214"/>
  <c r="E39"/>
  <c r="E89"/>
  <c r="C83"/>
  <c r="E190"/>
  <c r="E204"/>
  <c r="C23"/>
  <c r="C22" s="1"/>
  <c r="C37"/>
  <c r="C36" s="1"/>
  <c r="E148"/>
  <c r="E174"/>
  <c r="E196"/>
  <c r="D41"/>
  <c r="E41" s="1"/>
  <c r="D76"/>
  <c r="D83"/>
  <c r="E149"/>
  <c r="E179"/>
  <c r="E191"/>
  <c r="E197"/>
  <c r="E205"/>
  <c r="E14"/>
  <c r="E45"/>
  <c r="E48"/>
  <c r="D57"/>
  <c r="D50" s="1"/>
  <c r="E81"/>
  <c r="E85"/>
  <c r="E105"/>
  <c r="D114"/>
  <c r="D113" s="1"/>
  <c r="E126"/>
  <c r="D139"/>
  <c r="E139" s="1"/>
  <c r="D151"/>
  <c r="E151" s="1"/>
  <c r="D181"/>
  <c r="E181" s="1"/>
  <c r="D213"/>
  <c r="E213" s="1"/>
  <c r="D216"/>
  <c r="E216" s="1"/>
  <c r="E24"/>
  <c r="E218"/>
  <c r="E28"/>
  <c r="E31"/>
  <c r="E34"/>
  <c r="E44"/>
  <c r="E74"/>
  <c r="E84"/>
  <c r="E87"/>
  <c r="E90"/>
  <c r="D145"/>
  <c r="E145" s="1"/>
  <c r="D184"/>
  <c r="E184" s="1"/>
  <c r="D201"/>
  <c r="E201" s="1"/>
  <c r="E210"/>
  <c r="E59"/>
  <c r="E109"/>
  <c r="E110"/>
  <c r="E101"/>
  <c r="D104"/>
  <c r="E104" s="1"/>
  <c r="E100"/>
  <c r="C93"/>
  <c r="E94"/>
  <c r="E95"/>
  <c r="E79"/>
  <c r="E80"/>
  <c r="E73"/>
  <c r="D65"/>
  <c r="E51"/>
  <c r="E61"/>
  <c r="E62"/>
  <c r="E58"/>
  <c r="C57"/>
  <c r="E54"/>
  <c r="E55"/>
  <c r="E52"/>
  <c r="D47"/>
  <c r="E47" s="1"/>
  <c r="D38"/>
  <c r="D33"/>
  <c r="E33" s="1"/>
  <c r="E30"/>
  <c r="D27"/>
  <c r="E27" s="1"/>
  <c r="E16"/>
  <c r="D121" l="1"/>
  <c r="D120" s="1"/>
  <c r="C172"/>
  <c r="E76"/>
  <c r="D69"/>
  <c r="D68" s="1"/>
  <c r="E68" s="1"/>
  <c r="E177"/>
  <c r="E122"/>
  <c r="E57"/>
  <c r="E114"/>
  <c r="E83"/>
  <c r="E173"/>
  <c r="D99"/>
  <c r="E99" s="1"/>
  <c r="C50"/>
  <c r="E50" s="1"/>
  <c r="C92"/>
  <c r="E93"/>
  <c r="E65"/>
  <c r="D64"/>
  <c r="E64" s="1"/>
  <c r="D37"/>
  <c r="D36" s="1"/>
  <c r="E38"/>
  <c r="D23"/>
  <c r="D22" s="1"/>
  <c r="E13"/>
  <c r="E12"/>
  <c r="E120" l="1"/>
  <c r="E195"/>
  <c r="E69"/>
  <c r="C11"/>
  <c r="C230" s="1"/>
  <c r="E121"/>
  <c r="D172"/>
  <c r="D171" s="1"/>
  <c r="E113"/>
  <c r="D92"/>
  <c r="D11" s="1"/>
  <c r="E36"/>
  <c r="E37"/>
  <c r="E23"/>
  <c r="E22"/>
  <c r="E108" l="1"/>
  <c r="E11"/>
  <c r="E172"/>
  <c r="E171"/>
  <c r="E92"/>
  <c r="D230" l="1"/>
  <c r="E230" s="1"/>
</calcChain>
</file>

<file path=xl/sharedStrings.xml><?xml version="1.0" encoding="utf-8"?>
<sst xmlns="http://schemas.openxmlformats.org/spreadsheetml/2006/main" count="449" uniqueCount="375">
  <si>
    <t>Приложение №  1</t>
  </si>
  <si>
    <t>от _____        №____</t>
  </si>
  <si>
    <t xml:space="preserve"> Уточненный план, рублей</t>
  </si>
  <si>
    <t>% исполнения плана</t>
  </si>
  <si>
    <t xml:space="preserve">000 1 00 00000 00 0000 000 </t>
  </si>
  <si>
    <t>НАЛОГОВЫЕ И НЕНАЛОГОВЫЕ ДОХОДЫ</t>
  </si>
  <si>
    <t xml:space="preserve">000 1 01 00000 00 0000 000 </t>
  </si>
  <si>
    <t>НАЛОГИ НА ПРИБЫЛЬ, ДОХОДЫ</t>
  </si>
  <si>
    <t xml:space="preserve">000 1 01 02000 01 0000 110 </t>
  </si>
  <si>
    <t>Налог на доходы физических лиц</t>
  </si>
  <si>
    <t>000 1 01 02010 01 0000 110</t>
  </si>
  <si>
    <t>182 1 01 02010 01 0000 110</t>
  </si>
  <si>
    <t xml:space="preserve">000 1 01 02020 01 0000 110  </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</si>
  <si>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t>
  </si>
  <si>
    <t xml:space="preserve">182 1 01 02020 01 0000 110  </t>
  </si>
  <si>
    <t xml:space="preserve">000 1 01 02030 01 0000 110 </t>
  </si>
  <si>
    <t xml:space="preserve">182 1 01 02030 01 0000 110 </t>
  </si>
  <si>
    <t>000 1 03 00000 00 0000 000</t>
  </si>
  <si>
    <t>НАЛОГИ НА ТОВАРЫ (РАБОТЫ,УСЛУГИ), РЕАЛИЗУЕМЫЕ НА ТЕРРИТОРИИ РОССИЙСКОЙ ФЕДЕРАЦИИ</t>
  </si>
  <si>
    <t>000 1 03 02000 01 0000 110</t>
  </si>
  <si>
    <t>Акцизы по подакцизным товарам (продукции),производимым на территории Российской Федерации</t>
  </si>
  <si>
    <t>000 1 03 02230 01 0000 110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</si>
  <si>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</si>
  <si>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</si>
  <si>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</si>
  <si>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</si>
  <si>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</si>
  <si>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</si>
  <si>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</si>
  <si>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</si>
  <si>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</si>
  <si>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</si>
  <si>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</si>
  <si>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</si>
  <si>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</si>
  <si>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</si>
  <si>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</si>
  <si>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000 1 05 00000 00 0000 000 </t>
  </si>
  <si>
    <t>НАЛОГИ НА СОВОКУПНЫЙ ДОХОД</t>
  </si>
  <si>
    <t>000 1 05 01000 00 0000 110</t>
  </si>
  <si>
    <t>Налог, взимаемый в связи с применением упрощенной системы налогообложения</t>
  </si>
  <si>
    <t>000 1 05 01010 01 0000 110</t>
  </si>
  <si>
    <t>Налог, взимаемый с налогоплательщиков, выбравших в качестве объекта налогообложения доходы</t>
  </si>
  <si>
    <t>000 1 05 01011 01 0000 110</t>
  </si>
  <si>
    <t>182 1 05 01011 01 0000 110</t>
  </si>
  <si>
    <t>000 1 05 01020 01 0000 110</t>
  </si>
  <si>
    <t xml:space="preserve">Налог, взимаемый с налогоплательщиков, выбравших в качестве объекта налогообложения доходы, уменьшенные на величину расходов </t>
  </si>
  <si>
    <t>000 1 05 01021 01 0000 110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</si>
  <si>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</si>
  <si>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182 1 05 01021 01 0000 110</t>
  </si>
  <si>
    <t xml:space="preserve">000 1 05 03000 01 0000 110 </t>
  </si>
  <si>
    <t>Единый сельскохозяйственный налог</t>
  </si>
  <si>
    <t>000 1 05 03010 01 0000 110</t>
  </si>
  <si>
    <t>182 1 05 03010 01 0000 110</t>
  </si>
  <si>
    <t>000 1 05 04000 02 0000 110</t>
  </si>
  <si>
    <t xml:space="preserve">Налог, взимаемый в связи с применением патентной системы  налогообложения </t>
  </si>
  <si>
    <t>000 1 05 04060 02 0000 110</t>
  </si>
  <si>
    <t>Налог, взимаемый в связи с применением патентной системы налогообложения, зачисляемый в бюджеты муниципальных округов</t>
  </si>
  <si>
    <t>182 1 05 04060 02 0000 110</t>
  </si>
  <si>
    <t>000 1 06 0000000 0000 000</t>
  </si>
  <si>
    <t>НАЛОГИ НА ИМУЩЕСТВО</t>
  </si>
  <si>
    <t>000 1 06 01000 00 0000 110</t>
  </si>
  <si>
    <t>Налог на имущество физических лиц</t>
  </si>
  <si>
    <t>000 1 06 01020 14 0000 110</t>
  </si>
  <si>
    <t>Налог на имущество физических лиц, взимаемый по ставкам, применяемым к объектам налогообложения, расположенным в границах муниципальных округов</t>
  </si>
  <si>
    <t>182 1 06 01020 14 0000 110</t>
  </si>
  <si>
    <t>000 1 06 02000 02 0000 110</t>
  </si>
  <si>
    <t>Налог на имущество организаций</t>
  </si>
  <si>
    <t>000 1 06 02010 02 0000 110</t>
  </si>
  <si>
    <t>Налог на имущество организаций по имуществу, не входящему в Единую систему газоснабжения.</t>
  </si>
  <si>
    <t>182 1 06 02010 02 0000 110</t>
  </si>
  <si>
    <t>000 1 06 06000 00 0000 110</t>
  </si>
  <si>
    <t>Земельный налог</t>
  </si>
  <si>
    <t>000 1 06 06030 00 0000 110</t>
  </si>
  <si>
    <t>Земельный налог с организаций</t>
  </si>
  <si>
    <t>000 1 06 06032 14 0000 110</t>
  </si>
  <si>
    <t>Земельный налог с организаций, обладающих земельным участком, расположенным в границах муниципальных округов</t>
  </si>
  <si>
    <t>182 1 06 06032 14 0000 110</t>
  </si>
  <si>
    <t>000 1 06 06040 00 0000 110</t>
  </si>
  <si>
    <t>Земельный налог с физических лиц</t>
  </si>
  <si>
    <t>000 1 06 06042 14 0000 110</t>
  </si>
  <si>
    <t>Земельный налог с физических лиц, обладающих земельным участком, расположенным в границах муниципальных округов</t>
  </si>
  <si>
    <t xml:space="preserve"> 182 1 06 06042 14 0000 110</t>
  </si>
  <si>
    <t xml:space="preserve">000 1 08 00000 00 0000 000 </t>
  </si>
  <si>
    <t>ГОСУДАРСТВЕННАЯ ПОШЛИНА</t>
  </si>
  <si>
    <t>000 1 08 03000 01 0000 110</t>
  </si>
  <si>
    <t>Государственная пошлина по делам, рассматриваемым в судах общей юрисдикции, мировыми  судьями</t>
  </si>
  <si>
    <t>000 1 08 03010 01 0000 110</t>
  </si>
  <si>
    <t>Государственная пошлина по делам, рассматриваемых в судах общей  юрисдикции, мировыми судьями   за исключением Верховного Суда Российской Федерации)</t>
  </si>
  <si>
    <t>182 1 08 03010 01 0000 110</t>
  </si>
  <si>
    <t xml:space="preserve">000 1 11 00000 00 0000 000 </t>
  </si>
  <si>
    <t>ДОХОДЫ ОТ ИСПОЛЬЗОВАНИЯ ИМУЩЕСТВА, НАХОДЯЩЕГОСЯ В ГОСУДАРСТВЕННОЙ И МУНИЦИПАЛЬНОЙ СОБСТВЕННОСТИ</t>
  </si>
  <si>
    <t>000 1 11 05000 00 0000 120</t>
  </si>
  <si>
    <t xml:space="preserve">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    </t>
  </si>
  <si>
    <t>000 1 11 05010 00 0000 120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</si>
  <si>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</si>
  <si>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 xml:space="preserve"> 000 1 11 05012 14 0000 120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</si>
  <si>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</si>
  <si>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 xml:space="preserve"> 936 1 11 05012 14 0000 120</t>
  </si>
  <si>
    <t xml:space="preserve"> 000 1 11 05020 00 0000 120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</si>
  <si>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</si>
  <si>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 xml:space="preserve"> 000 1 11 05024 14 0000 120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</si>
  <si>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</si>
  <si>
    <t xml:space="preserve">  936 1 11 05024 14 0000 120</t>
  </si>
  <si>
    <t xml:space="preserve">  000 1 11 05030 00 0000 120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</si>
  <si>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</si>
  <si>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 xml:space="preserve"> 000 1 11 05034 14 0000 120</t>
  </si>
  <si>
    <t>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t>
  </si>
  <si>
    <t xml:space="preserve">  936 1 11 05034 14 0000 120</t>
  </si>
  <si>
    <t xml:space="preserve"> 000 1 11 09000 00 0000 120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</si>
  <si>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</si>
  <si>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000 1 11 09040 00 0000 120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</si>
  <si>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</si>
  <si>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000 1 11 09044 14 0000 120</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</si>
  <si>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</si>
  <si>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 xml:space="preserve">  936 1 11 09044 14 0000 120</t>
  </si>
  <si>
    <t xml:space="preserve">000 1 12 00000 00 0000 000 </t>
  </si>
  <si>
    <t>ПЛАТЕЖИ ПРИ ПОЛЬЗОВАНИИ ПРИРОДНЫМИ РЕСУРСАМИ</t>
  </si>
  <si>
    <t xml:space="preserve">000 1 12 01000 01 0000 120 </t>
  </si>
  <si>
    <t>Плата за негативное воздействие на окружающую среду</t>
  </si>
  <si>
    <t>000 1 12 01010 01 0000 120</t>
  </si>
  <si>
    <t>Плата за выбросы загрязняющих веществ в атмосферный воздух стационарными объектами</t>
  </si>
  <si>
    <t>048 1 12 01010 01 0000 120</t>
  </si>
  <si>
    <t>000 1 12 01030 01 0000 120</t>
  </si>
  <si>
    <t>Плата за выбросы загрязняющих веществ в водные объекты</t>
  </si>
  <si>
    <t>048 1 12 01030 01 0000 120</t>
  </si>
  <si>
    <t xml:space="preserve"> 000 1 12 01040 01 0000 120</t>
  </si>
  <si>
    <t>Плата за размещение отходов производства и потребления</t>
  </si>
  <si>
    <t xml:space="preserve"> 000 1 12 01041 01 0000 120</t>
  </si>
  <si>
    <t>Плата за размещение отходов производства</t>
  </si>
  <si>
    <t xml:space="preserve"> 048 1 12 01041 01 0000 120</t>
  </si>
  <si>
    <t xml:space="preserve">000 1 13 00000 00 0000 000                                                                                                                                                                                                                            </t>
  </si>
  <si>
    <t>ДОХОДЫ ОТ ОКАЗАНИЯ ПЛАТНЫХ УСЛУГ   И КОМПЕНСАЦИИ ЗАТРАТ ГОСУДАРСТВА</t>
  </si>
  <si>
    <t>000 1 13 01000 00 0000 130</t>
  </si>
  <si>
    <t>Доходы от оказания платных услуг (работ)</t>
  </si>
  <si>
    <t>000 1 13 01990 00 0000 130</t>
  </si>
  <si>
    <t>Прочие доходы от оказания платных услуг (работ)</t>
  </si>
  <si>
    <t>Прочие доходы от оказания платных услуг (работ) получателями средств бюджетов муниципальных округов</t>
  </si>
  <si>
    <t xml:space="preserve">  902 1 13 01994 14 0000 130</t>
  </si>
  <si>
    <t xml:space="preserve">  903 1 13 01994 14 0000 130</t>
  </si>
  <si>
    <t>000 1 13 02000 00 0000 130</t>
  </si>
  <si>
    <t xml:space="preserve">Доходы от компенсации затрат государства </t>
  </si>
  <si>
    <t>000 1 13 02060 00 0000 130</t>
  </si>
  <si>
    <t xml:space="preserve">Доходы , поступающие в порядке возмещения расходов, понесенных в связи с эксплуатацией имущества </t>
  </si>
  <si>
    <t xml:space="preserve"> 000 1 13 02064 14 0000 130</t>
  </si>
  <si>
    <t>Доходы, поступающие в порядке возмещения расходов, понесенных в связи с эксплуатацией имущества муниципальных округов</t>
  </si>
  <si>
    <t>902 1 13 02064 14 0000 130</t>
  </si>
  <si>
    <t>936 1 13 02064 14 0000 130</t>
  </si>
  <si>
    <t>000 1 13 02999 00 0000 130</t>
  </si>
  <si>
    <t>Прочие доходы от компенсации  затрат государства</t>
  </si>
  <si>
    <t>000 1 13 02994 14 0000 130</t>
  </si>
  <si>
    <t>Прочие доходы от компенсации  затрат государства муниципальных округов</t>
  </si>
  <si>
    <t>936 1 13 02994 14 0000 130</t>
  </si>
  <si>
    <t>Прочие доходы от компенсации  затрат бюджетов муниципальных округов</t>
  </si>
  <si>
    <t>000 1 14 00000 00 0000 000</t>
  </si>
  <si>
    <t>ДОХОДЫ ОТ ПРОДАЖИ МАТЕРИАЛЬНЫХ И НЕМАТЕРИАЛЬНЫХ АКТИВОВ</t>
  </si>
  <si>
    <t>000 1 14 02000 00 0000 000</t>
  </si>
  <si>
    <t xml:space="preserve">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 </t>
  </si>
  <si>
    <t>Доходы от продажи земельных участков, находящихся в государственной и муниципальной собственности</t>
  </si>
  <si>
    <t>000 1 14 06010 00 0000 430</t>
  </si>
  <si>
    <t>Доходы от продажи земельных участков, государственная собственность на которые не разграничена</t>
  </si>
  <si>
    <t>000 1 14 06012 14 0000 430</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</si>
  <si>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</si>
  <si>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936 1 14 06012 14 0000 430</t>
  </si>
  <si>
    <t>000 1 16 00000 00 0000 000</t>
  </si>
  <si>
    <t>ШТРАФЫ, САНКЦИИ, ВОЗМЕЩЕНИЕ УЩЕРБА</t>
  </si>
  <si>
    <t>000 1 16 01000 01 0000 140</t>
  </si>
  <si>
    <t>Административные штрафы, установленные Кодексом Российской Федерации об административных правонарушениях</t>
  </si>
  <si>
    <t>000 1 16 01050 01 0000 140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</si>
  <si>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</si>
  <si>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</si>
  <si>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738 1 16 01053 01 0000 140</t>
  </si>
  <si>
    <t>836 1 16 01053 01 0000 140</t>
  </si>
  <si>
    <t>000 1 16 01060 01 0000 140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</si>
  <si>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</si>
  <si>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000 1 16 01063 01 0000 140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</si>
  <si>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</si>
  <si>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738 1 16 01063 01 0000 140</t>
  </si>
  <si>
    <t>000 1 16 01070 01 0000 140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</si>
  <si>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</si>
  <si>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000 1 16 01073 01 0000 140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</si>
  <si>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</si>
  <si>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738 1 16 01073 01 0000 140</t>
  </si>
  <si>
    <t>000 1 16 01140 01 0000 140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</si>
  <si>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</si>
  <si>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000 1 16 01143 01 0000 140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</si>
  <si>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</si>
  <si>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738 1 16 01143 01 0000 140</t>
  </si>
  <si>
    <t>000 1 16 01170 01 0000 140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</si>
  <si>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</si>
  <si>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000 1 16 01173 01 0000 140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</si>
  <si>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</si>
  <si>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738 1 16 01173 01 0000 140</t>
  </si>
  <si>
    <t>000 1 16 01190 01 0000 140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</si>
  <si>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</si>
  <si>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000 1 16 01193 01 0000 140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</si>
  <si>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</si>
  <si>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738 1 16 01193 01 0000 140</t>
  </si>
  <si>
    <t>000 1 16 01200 01 0000 140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</si>
  <si>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</si>
  <si>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000 1 16 01203 01 0000 140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</si>
  <si>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</si>
  <si>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738 1 16 01203 01 0000 140</t>
  </si>
  <si>
    <t xml:space="preserve">000 2 00 00000 00 0000 000 </t>
  </si>
  <si>
    <t>БЕЗВОЗМЕЗДНЫЕ ПОСТУПЛЕНИЯ</t>
  </si>
  <si>
    <t>000 2 02 00000 00 0000 000</t>
  </si>
  <si>
    <t>БЕЗВОЗМЕЗДНЫЕ ПОСТУПЛЕНИЯ ОТ ДРУГИХ БЮДЖЕТОВ БЮДЖЕТНОЙ СИСТЕМЫ РОССИЙСКОЙ ФЕДЕРАЦИИ</t>
  </si>
  <si>
    <t xml:space="preserve">000 2 02 10000 00 0000 150 </t>
  </si>
  <si>
    <t xml:space="preserve">Дотации бюджетам бюджетной системы Российской Федерации </t>
  </si>
  <si>
    <t>000 2 02 15001 00 0000 150</t>
  </si>
  <si>
    <t>Дотации на выравнивание бюджетной обеспеченности</t>
  </si>
  <si>
    <t>000 2 02 15001 14 0000 150</t>
  </si>
  <si>
    <t>Дотации бюджетам муниципальных округов на выравнивание бюджетной обеспеченности из бюджета субъекта Российской Федерации</t>
  </si>
  <si>
    <t>912 2 02 15001 14 0000 150</t>
  </si>
  <si>
    <t xml:space="preserve"> 000 2 02 20000 00 0000 150</t>
  </si>
  <si>
    <t>Субсидии бюджетам бюджетной системы Российской Федерации (межбюджетные субсидии)</t>
  </si>
  <si>
    <t>000 2 02 20216 00 0000 150</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</si>
  <si>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</si>
  <si>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000 2 02 20216 14 0000 150</t>
  </si>
  <si>
    <t>Субсидии бюджетам муниципальных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</si>
  <si>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936 2 02 20216 14 0000 150</t>
  </si>
  <si>
    <t>000 2 02 25497 00 0000 150</t>
  </si>
  <si>
    <t>Субсидии бюджетам на реализацию мероприятий по обеспечению жильем молодых семей</t>
  </si>
  <si>
    <t>000 2 02 25497 14 0000 150</t>
  </si>
  <si>
    <t>Субсидии бюджетам муниципальных округов на реализацию мероприятий по обеспечению жильем молодых семей</t>
  </si>
  <si>
    <t>936 2 02 25497 14 0000 150</t>
  </si>
  <si>
    <t>000 2 02 25519 00 0000 150</t>
  </si>
  <si>
    <t>Субсидии бюджетам на поддержку отрасли культуры</t>
  </si>
  <si>
    <t>000 2 02 25519 14 0000 150</t>
  </si>
  <si>
    <t>Субсидии бюджетам муниципальных округов на поддержку отрасли культуры</t>
  </si>
  <si>
    <t>902 2 02 25519 14 0000 150</t>
  </si>
  <si>
    <t xml:space="preserve"> 000 2 02 29999 00 0000 150</t>
  </si>
  <si>
    <t>Прочие субсидии</t>
  </si>
  <si>
    <t>000 2 02 29999 14 0000 150</t>
  </si>
  <si>
    <t>Прочие субсидии бюджетам муниципальных округов</t>
  </si>
  <si>
    <t>903 2 02 29999 14 0000 150</t>
  </si>
  <si>
    <t>912 2 02 29999 14 0000 150</t>
  </si>
  <si>
    <t>936 2 02 29999 14 0000 150</t>
  </si>
  <si>
    <t xml:space="preserve"> 000 2 02 30000 00 0000 150</t>
  </si>
  <si>
    <t>Субвенции бюджетам бюджетной системы Российской Федерации</t>
  </si>
  <si>
    <t>Субвенции местным бюджетам на выполнение передаваемых полномочий субъектов Российской Федерации</t>
  </si>
  <si>
    <t>000 2 02 30024 14 0000 150</t>
  </si>
  <si>
    <t>Субвенции бюджетам муниципальных округов на выполнение передаваемых полномочий субъектов Российской Федерации</t>
  </si>
  <si>
    <t>903 2  02 30024 14 0000 150</t>
  </si>
  <si>
    <t>Субвенции бюджектам муниципальных округов на выполнение передаваемых полномлчий объектов Российской Федерации</t>
  </si>
  <si>
    <t>912 2 02 30024 14 0000 150</t>
  </si>
  <si>
    <t>936 2 02 30024 14 0000 150</t>
  </si>
  <si>
    <t>Субвенции бюджетам на содержание ребенка в семье опекуна и приемной семье, а также вознаграждение, причитающееся приемному родителю</t>
  </si>
  <si>
    <t>000 2 02 30027 14 0000 150</t>
  </si>
  <si>
    <t>Субвенции бюджетам муниципальных округов на содержание ребенка в семье опекуна и приемной семье, а также вознаграждение, причитающееся приемному родителю</t>
  </si>
  <si>
    <t>903 2 02 30027 14 0000 150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</si>
  <si>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</si>
  <si>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000 2 02 30029 14 0000 150</t>
  </si>
  <si>
    <t>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</si>
  <si>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903 2 02 30029 14 0000 150</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</si>
  <si>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</si>
  <si>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000 2 02 35118 14 0000 150</t>
  </si>
  <si>
    <t>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</si>
  <si>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936 2 02 35118 14 0000 150</t>
  </si>
  <si>
    <t>000 2 02 39999 00 0000 150</t>
  </si>
  <si>
    <t>Прочие субвенции</t>
  </si>
  <si>
    <t>000 2 02 39999 14 0000 150</t>
  </si>
  <si>
    <t>Прочие субвенции бюджетам муниципальных округов</t>
  </si>
  <si>
    <t>903 2 02 39999 14 0000 150</t>
  </si>
  <si>
    <t>000 2 02 40000 00 0000 150</t>
  </si>
  <si>
    <t>Иные межбюджетные трансферты</t>
  </si>
  <si>
    <t>Прочие  межбюджетные трансферты,передаваемые бюджетам</t>
  </si>
  <si>
    <t>Прочие межбюджетные трансферты, передаваемые  бюджетам муниципальных округов</t>
  </si>
  <si>
    <t>ВСЕГО доходов</t>
  </si>
  <si>
    <t xml:space="preserve"> 000 2 02 49999 14 0000 150</t>
  </si>
  <si>
    <t xml:space="preserve"> 000 2 02 49999 00 0000 150</t>
  </si>
  <si>
    <t xml:space="preserve"> 903 2 02 49999 14 0000 150</t>
  </si>
  <si>
    <t xml:space="preserve"> 936 2 02 49999 14 0000 150</t>
  </si>
  <si>
    <r>
      <t>Код</t>
    </r>
    <r>
      <rPr>
        <sz val="12"/>
        <rFont val="Times New Roman"/>
        <family val="1"/>
        <charset val="204"/>
      </rPr>
      <t xml:space="preserve">  </t>
    </r>
    <r>
      <rPr>
        <b/>
        <sz val="12"/>
        <rFont val="Times New Roman"/>
        <family val="1"/>
        <charset val="204"/>
      </rPr>
      <t>бюджетной классификации</t>
    </r>
  </si>
  <si>
    <r>
      <t>Наименование налога ( сбора)</t>
    </r>
    <r>
      <rPr>
        <sz val="12"/>
        <rFont val="Times New Roman"/>
        <family val="1"/>
        <charset val="204"/>
      </rPr>
      <t xml:space="preserve"> </t>
    </r>
  </si>
  <si>
    <t>000 1 14 06000 00 0000 430</t>
  </si>
  <si>
    <t>000 1 16 01053 01 0000 140</t>
  </si>
  <si>
    <t>000 2 02 30024 00 0000 150</t>
  </si>
  <si>
    <t>000 2 02 30027 00 0000 150</t>
  </si>
  <si>
    <t>000 2 02 30029 00 0000 150</t>
  </si>
  <si>
    <t>000 2 02 35118 00 0000 150</t>
  </si>
  <si>
    <t xml:space="preserve">  000 1 14 02040 14 0000 440</t>
  </si>
  <si>
    <t>Доходы от реализации имущества, находящегося в собственности муниципальных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</si>
  <si>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ПРОЧИЕ НЕНАЛОГОВЫЕ ДОХОДЫ</t>
  </si>
  <si>
    <t>000 1 17 00000 00 0000 000</t>
  </si>
  <si>
    <t xml:space="preserve">к отчету об исполнении бюджета </t>
  </si>
  <si>
    <t>182 1 03 02231 01 0000 110</t>
  </si>
  <si>
    <t>182 1 03 02241 01 0000 110</t>
  </si>
  <si>
    <t>182 1 03 02251 01 0000 110</t>
  </si>
  <si>
    <t>182 1 03 02261 01 0000 110</t>
  </si>
  <si>
    <t xml:space="preserve">  936 1 13 01994 14 0000 130</t>
  </si>
  <si>
    <t>Инициативные платежи</t>
  </si>
  <si>
    <t>Инициативные платежи, зачисляемые в бюджеты муниципальных округов</t>
  </si>
  <si>
    <t>000 1 17 15000 00 0000 150</t>
  </si>
  <si>
    <t>000 1 17 15020 14 0000 150</t>
  </si>
  <si>
    <t>182 1 01 02130 01 0000 110</t>
  </si>
  <si>
    <t>182 1 01 02140 01 0000 110</t>
  </si>
  <si>
    <t xml:space="preserve"> 000 1 13 01994 14 0000 130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</si>
  <si>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</si>
  <si>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t>
  </si>
  <si>
    <t>000 1 16 01150 01 0000 140</t>
  </si>
  <si>
    <t>000 1 16 01153 01 0000 140</t>
  </si>
  <si>
    <t>738 1 16 01153 01 0000 140</t>
  </si>
  <si>
    <t xml:space="preserve"> 000 2 19 00000 00 0000 000</t>
  </si>
  <si>
    <t>Возврат остатков субсидий, субвенций и иных межбюджетных трансфертов, имеющих целевое назначение, прошлых лет из бюджетов муниципальных округов</t>
  </si>
  <si>
    <t>ВОЗВРАТ ОСТАТКОВ СУБСИДИЙ, СУБВЕНЦИЙ И ИНЫХ МЕЖБЮДЖЕТНЫХ ТРАНСФЕРТОВ, ИМЕЮЩИХ ЦЕЛЕВОЕ НАЗНАЧЕНИЕ, ПРОШЛЫХ ЛЕТ</t>
  </si>
  <si>
    <t>000 2 19 00000 14 0000 150</t>
  </si>
  <si>
    <t>Возврат прочих остатков субсидий, субвенций и иных межбюджетных трансфертов, имеющих целевое назначение, прошлых лет из бюджетов муниципальных округов</t>
  </si>
  <si>
    <t>000 2 19 60010 14 0000 150</t>
  </si>
  <si>
    <t>936 2 19 60010 14 0000 150</t>
  </si>
  <si>
    <t xml:space="preserve"> 000 1 14 02043 14 0000 440</t>
  </si>
  <si>
    <t xml:space="preserve">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
</t>
  </si>
  <si>
    <t xml:space="preserve"> 936 1 14 02043 14 0000 440</t>
  </si>
  <si>
    <t>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</si>
  <si>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</si>
  <si>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</si>
  <si>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000 1 16 01080 01 0000 140</t>
  </si>
  <si>
    <t>000 1 16 01083 01 0000 140</t>
  </si>
  <si>
    <t>738 1 16 01083 01 0000 140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</si>
  <si>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</si>
  <si>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</si>
  <si>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000 1 16 01130 01 0000 140</t>
  </si>
  <si>
    <t>000 1 16 01133 01 0000 140</t>
  </si>
  <si>
    <t>738 1 16 01133 01 0000 140</t>
  </si>
  <si>
    <t>000 1 16 02000 02 0000 140</t>
  </si>
  <si>
    <t>Административные штрафы, установленные законами субъектов Российской Федерации об административных правонарушениях</t>
  </si>
  <si>
    <t>000 1 16 02020 02 0000 140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</si>
  <si>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правых актов</t>
  </si>
  <si>
    <t>936 1 16 02020 02 0000 140</t>
  </si>
  <si>
    <t>936 1 17 15020 14 5173 150</t>
  </si>
  <si>
    <t>936 1 17 15020 14 5174 150</t>
  </si>
  <si>
    <t>936 1 17 15020 14 5175 150</t>
  </si>
  <si>
    <t>936 1 17 15020 14 5176 150</t>
  </si>
  <si>
    <t>000 2 02 25590 00 0000 150</t>
  </si>
  <si>
    <t>Субсидии бюджетам на техническое оснащение региональных и муниципальных музеев</t>
  </si>
  <si>
    <t>000 2 02 25590 14 0000 150</t>
  </si>
  <si>
    <t>Субсидии бюджетам муниципальных округов на техническое оснащение региональных и муниципальных музеев</t>
  </si>
  <si>
    <t>902 2 02 25590 14 0000 150</t>
  </si>
  <si>
    <t>000 2 02 35082 00 0000 150</t>
  </si>
  <si>
    <t xml:space="preserve"> 000 2 02 35082 14 0000 150</t>
  </si>
  <si>
    <t>936 2 02 35082 14 0000 150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</si>
  <si>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</si>
  <si>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</si>
  <si>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</si>
  <si>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</si>
  <si>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Субвенции бюджетам муниципальных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</si>
  <si>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</si>
  <si>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902 1 13 02994 14 0000 130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</si>
  <si>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</si>
  <si>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округа</t>
  </si>
  <si>
    <t>936 1 16 07090 14 0000 140</t>
  </si>
  <si>
    <t>000 1 16 07090 14 0000 140</t>
  </si>
  <si>
    <t>000 1 16 07090 00 0000 140</t>
  </si>
  <si>
    <t>903 2 19 60010 14 0000 150</t>
  </si>
  <si>
    <t xml:space="preserve">Доходы бюджета  муниципальнгого образования  Лебяжский муниципальный округ  Кировской области  по кодам классификации доходов бюджета за 1 полугодие  2024 года </t>
  </si>
  <si>
    <t>Поступило на 01.07.2024 год, рублей</t>
  </si>
  <si>
    <t>за 1 полугодие  2024 года</t>
  </si>
  <si>
    <t>000 2 07 00000 00 0000 000</t>
  </si>
  <si>
    <t>ПРОЧИЕ БЕЗВОЗМЕЗДНЫЕ ПОСТУПЛЕНИЯ</t>
  </si>
  <si>
    <t>000 2 07 04000 14 0000 150</t>
  </si>
  <si>
    <t>Прочие безвозмездные поступления в бюджеты муниципальных округов</t>
  </si>
  <si>
    <t>0002 07 04050 14 0000 150</t>
  </si>
  <si>
    <t>936 2 07 04050 14 0000 150</t>
  </si>
  <si>
    <t>000 1 14 06020 00 0000 430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</si>
  <si>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</si>
  <si>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000 1 14 06024 14 0000 430</t>
  </si>
  <si>
    <t>Доходы от продажи земельных участков, находящихся в собственности муниципальных округов (за исключением земельных участков муниципальных бюджетных и автономных учреждений)</t>
  </si>
  <si>
    <t>936 1 14 06024 14 0000 430</t>
  </si>
  <si>
    <t>836 1 16 01063 01 0000 140</t>
  </si>
  <si>
    <t>836 1 16 01203 01 0000 140</t>
  </si>
  <si>
    <t>Платежи, уплачиваемые в целях возмещения вреда</t>
  </si>
  <si>
    <t>000 1 16 11000 01 0000 140</t>
  </si>
  <si>
    <t>000 1 16 11050 01 0000 140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</si>
  <si>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</si>
  <si>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804 1 16 11050 01 0000 140</t>
  </si>
</sst>
</file>

<file path=xl/styles.xml><?xml version="1.0" encoding="utf-8"?>
<styleSheet xmlns="http://schemas.openxmlformats.org/spreadsheetml/2006/main">
  <numFmts count="1">
    <numFmt numFmtId="164" formatCode="#\ ##0.0"/>
  </numFmts>
  <fonts count="7">
    <font>
      <sz val="10"/>
      <name val="Arial Cyr"/>
      <charset val="204"/>
    </font>
    <font>
      <u/>
      <sz val="10"/>
      <name val="Arial Cyr"/>
      <charset val="204"/>
    </font>
    <font>
      <b/>
      <sz val="12"/>
      <name val="Times New Roman"/>
      <family val="1"/>
      <charset val="204"/>
    </font>
    <font>
      <sz val="12"/>
      <name val="Times New Roman"/>
      <family val="1"/>
      <charset val="204"/>
    </font>
    <font>
      <sz val="10"/>
      <name val="Times New Roman"/>
      <family val="1"/>
      <charset val="204"/>
    </font>
    <font>
      <b/>
      <sz val="10"/>
      <name val="Arial Cyr"/>
      <charset val="204"/>
    </font>
    <font>
      <sz val="8"/>
      <color rgb="FF000000"/>
      <name val="Arial"/>
      <family val="2"/>
      <charset val="204"/>
    </font>
  </fonts>
  <fills count="3">
    <fill>
      <patternFill patternType="none"/>
    </fill>
    <fill>
      <patternFill patternType="gray125"/>
    </fill>
    <fill>
      <patternFill patternType="solid">
        <fgColor rgb="FFFFFF00"/>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rgb="FF000000"/>
      </left>
      <right style="medium">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style="thin">
        <color auto="1"/>
      </left>
      <right style="thin">
        <color auto="1"/>
      </right>
      <top/>
      <bottom style="thin">
        <color auto="1"/>
      </bottom>
      <diagonal/>
    </border>
  </borders>
  <cellStyleXfs count="4">
    <xf numFmtId="0" fontId="0" fillId="0" borderId="0"/>
    <xf numFmtId="0" fontId="6" fillId="0" borderId="2">
      <alignment horizontal="left" wrapText="1" indent="2"/>
    </xf>
    <xf numFmtId="49" fontId="6" fillId="0" borderId="3">
      <alignment horizontal="center"/>
    </xf>
    <xf numFmtId="4" fontId="6" fillId="0" borderId="3">
      <alignment horizontal="right"/>
    </xf>
  </cellStyleXfs>
  <cellXfs count="59">
    <xf numFmtId="0" fontId="0" fillId="0" borderId="0" xfId="0"/>
    <xf numFmtId="0" fontId="3" fillId="0" borderId="1" xfId="0" applyFont="1" applyFill="1" applyBorder="1" applyAlignment="1">
      <alignment vertical="top"/>
    </xf>
    <xf numFmtId="49" fontId="3" fillId="0" borderId="1" xfId="0" applyNumberFormat="1" applyFont="1" applyFill="1" applyBorder="1" applyAlignment="1">
      <alignment vertical="top"/>
    </xf>
    <xf numFmtId="0" fontId="4" fillId="0" borderId="0" xfId="0" applyFont="1" applyFill="1" applyAlignment="1">
      <alignment vertical="top"/>
    </xf>
    <xf numFmtId="0" fontId="3" fillId="0" borderId="0" xfId="0" applyFont="1" applyFill="1" applyAlignment="1">
      <alignment vertical="top"/>
    </xf>
    <xf numFmtId="0" fontId="3" fillId="0" borderId="0" xfId="0" applyFont="1" applyFill="1" applyAlignment="1">
      <alignment horizontal="center" vertical="top"/>
    </xf>
    <xf numFmtId="0" fontId="2" fillId="0" borderId="0" xfId="0" applyFont="1" applyFill="1" applyAlignment="1">
      <alignment horizontal="center" vertical="justify" wrapText="1"/>
    </xf>
    <xf numFmtId="0" fontId="2" fillId="0" borderId="1" xfId="0" applyFont="1" applyFill="1" applyBorder="1" applyAlignment="1">
      <alignment vertical="justify" wrapText="1"/>
    </xf>
    <xf numFmtId="0" fontId="3" fillId="0" borderId="1" xfId="0" applyFont="1" applyFill="1" applyBorder="1" applyAlignment="1">
      <alignment horizontal="center" vertical="top" wrapText="1"/>
    </xf>
    <xf numFmtId="0" fontId="3" fillId="0" borderId="1" xfId="0" applyFont="1" applyFill="1" applyBorder="1" applyAlignment="1">
      <alignment horizontal="justify" vertical="top" wrapText="1"/>
    </xf>
    <xf numFmtId="0" fontId="3" fillId="0" borderId="1" xfId="0" applyNumberFormat="1" applyFont="1" applyFill="1" applyBorder="1" applyAlignment="1">
      <alignment horizontal="justify" vertical="top" wrapText="1"/>
    </xf>
    <xf numFmtId="0" fontId="3" fillId="0" borderId="1" xfId="0" applyFont="1" applyFill="1" applyBorder="1" applyAlignment="1">
      <alignment horizontal="center" vertical="top"/>
    </xf>
    <xf numFmtId="0" fontId="3" fillId="0" borderId="1" xfId="0" applyFont="1" applyFill="1" applyBorder="1" applyAlignment="1">
      <alignment vertical="top" wrapText="1"/>
    </xf>
    <xf numFmtId="0" fontId="2" fillId="0" borderId="1" xfId="0" applyFont="1" applyFill="1" applyBorder="1" applyAlignment="1">
      <alignment horizontal="justify" vertical="top" wrapText="1"/>
    </xf>
    <xf numFmtId="0" fontId="3" fillId="0" borderId="1" xfId="0" applyNumberFormat="1" applyFont="1" applyFill="1" applyBorder="1" applyAlignment="1">
      <alignment vertical="top" wrapText="1"/>
    </xf>
    <xf numFmtId="0" fontId="3" fillId="0" borderId="1" xfId="0" applyFont="1" applyFill="1" applyBorder="1" applyAlignment="1">
      <alignment horizontal="left" vertical="top" wrapText="1"/>
    </xf>
    <xf numFmtId="0" fontId="3" fillId="0" borderId="1" xfId="0" applyFont="1" applyFill="1" applyBorder="1"/>
    <xf numFmtId="2" fontId="3" fillId="0" borderId="1" xfId="0" applyNumberFormat="1" applyFont="1" applyFill="1" applyBorder="1" applyAlignment="1">
      <alignment vertical="top" wrapText="1"/>
    </xf>
    <xf numFmtId="0" fontId="3" fillId="0" borderId="1" xfId="0" applyFont="1" applyFill="1" applyBorder="1" applyAlignment="1">
      <alignment wrapText="1"/>
    </xf>
    <xf numFmtId="0" fontId="2" fillId="0" borderId="1" xfId="0" applyFont="1" applyFill="1" applyBorder="1" applyAlignment="1">
      <alignment horizontal="center" vertical="top"/>
    </xf>
    <xf numFmtId="0" fontId="2" fillId="0" borderId="1" xfId="0" applyFont="1" applyFill="1" applyBorder="1" applyAlignment="1">
      <alignment vertical="top"/>
    </xf>
    <xf numFmtId="0" fontId="2" fillId="0" borderId="1" xfId="0" applyFont="1" applyFill="1" applyBorder="1" applyAlignment="1">
      <alignment vertical="top" wrapText="1"/>
    </xf>
    <xf numFmtId="0" fontId="3" fillId="0" borderId="1" xfId="0" applyFont="1" applyFill="1" applyBorder="1" applyAlignment="1">
      <alignment horizontal="justify" vertical="justify" wrapText="1"/>
    </xf>
    <xf numFmtId="0" fontId="2" fillId="0" borderId="1" xfId="0" applyFont="1" applyFill="1" applyBorder="1"/>
    <xf numFmtId="0" fontId="2" fillId="0" borderId="1" xfId="0" applyFont="1" applyFill="1" applyBorder="1" applyAlignment="1">
      <alignment horizontal="justify" vertical="justify" wrapText="1"/>
    </xf>
    <xf numFmtId="0" fontId="3" fillId="0" borderId="0" xfId="0" applyFont="1" applyFill="1" applyAlignment="1">
      <alignment vertical="justify"/>
    </xf>
    <xf numFmtId="0" fontId="0" fillId="0" borderId="0" xfId="0" applyFont="1" applyFill="1" applyAlignment="1">
      <alignment vertical="top"/>
    </xf>
    <xf numFmtId="0" fontId="0" fillId="0" borderId="0" xfId="0" applyFont="1" applyFill="1" applyAlignment="1">
      <alignment vertical="justify"/>
    </xf>
    <xf numFmtId="0" fontId="0" fillId="0" borderId="0" xfId="0" applyFont="1" applyFill="1" applyAlignment="1">
      <alignment horizontal="center" vertical="top"/>
    </xf>
    <xf numFmtId="0" fontId="5" fillId="0" borderId="0" xfId="0" applyFont="1"/>
    <xf numFmtId="3" fontId="2" fillId="0" borderId="1" xfId="0" applyNumberFormat="1" applyFont="1" applyFill="1" applyBorder="1" applyAlignment="1">
      <alignment horizontal="center" wrapText="1"/>
    </xf>
    <xf numFmtId="3" fontId="3" fillId="0" borderId="1" xfId="0" applyNumberFormat="1" applyFont="1" applyFill="1" applyBorder="1" applyAlignment="1">
      <alignment horizontal="center" wrapText="1"/>
    </xf>
    <xf numFmtId="0" fontId="3" fillId="0" borderId="1" xfId="0" applyFont="1" applyBorder="1" applyAlignment="1">
      <alignment horizontal="center" wrapText="1"/>
    </xf>
    <xf numFmtId="0" fontId="3" fillId="0" borderId="1" xfId="0" applyFont="1" applyBorder="1" applyAlignment="1">
      <alignment vertical="top" wrapText="1"/>
    </xf>
    <xf numFmtId="164" fontId="2" fillId="0" borderId="1" xfId="0" applyNumberFormat="1" applyFont="1" applyFill="1" applyBorder="1" applyAlignment="1">
      <alignment horizontal="center"/>
    </xf>
    <xf numFmtId="164" fontId="3" fillId="0" borderId="1" xfId="0" applyNumberFormat="1" applyFont="1" applyFill="1" applyBorder="1" applyAlignment="1">
      <alignment horizontal="center"/>
    </xf>
    <xf numFmtId="3" fontId="3" fillId="0" borderId="1" xfId="0" applyNumberFormat="1" applyFont="1" applyFill="1" applyBorder="1" applyAlignment="1">
      <alignment horizontal="center"/>
    </xf>
    <xf numFmtId="3" fontId="3" fillId="0" borderId="1" xfId="0" applyNumberFormat="1" applyFont="1" applyFill="1" applyBorder="1" applyAlignment="1">
      <alignment wrapText="1"/>
    </xf>
    <xf numFmtId="0" fontId="2" fillId="0" borderId="1" xfId="0" applyFont="1" applyFill="1" applyBorder="1" applyAlignment="1">
      <alignment horizontal="center" vertical="top" wrapText="1"/>
    </xf>
    <xf numFmtId="0" fontId="2" fillId="0" borderId="0" xfId="0" applyFont="1" applyFill="1" applyAlignment="1">
      <alignment horizontal="center" vertical="top" wrapText="1"/>
    </xf>
    <xf numFmtId="0" fontId="0" fillId="2" borderId="0" xfId="0" applyFill="1"/>
    <xf numFmtId="0" fontId="3" fillId="0" borderId="1" xfId="0" applyFont="1" applyBorder="1" applyAlignment="1">
      <alignment horizontal="center" vertical="top" wrapText="1"/>
    </xf>
    <xf numFmtId="0" fontId="3" fillId="0" borderId="1" xfId="0" applyNumberFormat="1" applyFont="1" applyBorder="1" applyAlignment="1">
      <alignment vertical="top" wrapText="1"/>
    </xf>
    <xf numFmtId="0" fontId="3" fillId="0" borderId="1" xfId="0" applyFont="1" applyBorder="1" applyAlignment="1">
      <alignment horizontal="center" vertical="top"/>
    </xf>
    <xf numFmtId="49" fontId="2" fillId="0" borderId="4" xfId="2" applyNumberFormat="1" applyFont="1" applyBorder="1" applyProtection="1">
      <alignment horizontal="center"/>
    </xf>
    <xf numFmtId="0" fontId="2" fillId="0" borderId="5" xfId="1" applyNumberFormat="1" applyFont="1" applyBorder="1" applyAlignment="1" applyProtection="1">
      <alignment wrapText="1"/>
    </xf>
    <xf numFmtId="3" fontId="2" fillId="0" borderId="6" xfId="0" applyNumberFormat="1" applyFont="1" applyFill="1" applyBorder="1" applyAlignment="1">
      <alignment wrapText="1"/>
    </xf>
    <xf numFmtId="0" fontId="2" fillId="0" borderId="1" xfId="0" applyFont="1" applyBorder="1" applyAlignment="1">
      <alignment horizontal="center" vertical="top" wrapText="1"/>
    </xf>
    <xf numFmtId="0" fontId="2" fillId="0" borderId="1" xfId="0" applyFont="1" applyBorder="1" applyAlignment="1">
      <alignment vertical="top" wrapText="1"/>
    </xf>
    <xf numFmtId="0" fontId="3" fillId="0" borderId="0" xfId="0" applyFont="1" applyFill="1" applyAlignment="1">
      <alignment horizontal="right" vertical="justify"/>
    </xf>
    <xf numFmtId="0" fontId="3" fillId="0" borderId="0" xfId="0" applyFont="1" applyFill="1" applyAlignment="1">
      <alignment horizontal="right"/>
    </xf>
    <xf numFmtId="0" fontId="2" fillId="0" borderId="0" xfId="0" applyFont="1" applyFill="1" applyAlignment="1">
      <alignment horizontal="center" vertical="top" wrapText="1"/>
    </xf>
    <xf numFmtId="0" fontId="0" fillId="0" borderId="0" xfId="0" applyAlignment="1">
      <alignment horizontal="left" wrapText="1"/>
    </xf>
    <xf numFmtId="0" fontId="0" fillId="0" borderId="0" xfId="0" applyAlignment="1">
      <alignment horizontal="left"/>
    </xf>
    <xf numFmtId="0" fontId="2" fillId="0" borderId="1" xfId="0" applyFont="1" applyFill="1" applyBorder="1" applyAlignment="1">
      <alignment horizontal="center" vertical="top" wrapText="1"/>
    </xf>
    <xf numFmtId="0" fontId="2" fillId="0" borderId="1" xfId="0" applyFont="1" applyFill="1" applyBorder="1" applyAlignment="1">
      <alignment horizontal="center" vertical="justify" wrapText="1"/>
    </xf>
    <xf numFmtId="0" fontId="1" fillId="0" borderId="0" xfId="0" applyFont="1" applyAlignment="1">
      <alignment horizontal="left"/>
    </xf>
    <xf numFmtId="0" fontId="0" fillId="0" borderId="0" xfId="0" applyFont="1" applyFill="1" applyAlignment="1">
      <alignment horizontal="left"/>
    </xf>
    <xf numFmtId="3" fontId="2" fillId="0" borderId="4" xfId="3" applyNumberFormat="1" applyFont="1" applyFill="1" applyBorder="1" applyAlignment="1" applyProtection="1">
      <alignment horizontal="center"/>
    </xf>
  </cellXfs>
  <cellStyles count="4">
    <cellStyle name="xl31" xfId="1"/>
    <cellStyle name="xl43" xfId="2"/>
    <cellStyle name="xl46" xfId="3"/>
    <cellStyle name="Обычный" xfId="0" builtinId="0"/>
  </cellStyles>
  <dxfs count="0"/>
  <tableStyles count="0" defaultTableStyle="TableStyleMedium9" defaultPivotStyle="PivotStyleLight16"/>
  <colors>
    <mruColors>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2:G241"/>
  <sheetViews>
    <sheetView tabSelected="1" view="pageBreakPreview" topLeftCell="A214" zoomScale="90" zoomScaleNormal="100" zoomScaleSheetLayoutView="90" workbookViewId="0">
      <selection activeCell="C14" sqref="C14"/>
    </sheetView>
  </sheetViews>
  <sheetFormatPr defaultColWidth="9" defaultRowHeight="12.75"/>
  <cols>
    <col min="1" max="1" width="28.140625" style="26" customWidth="1"/>
    <col min="2" max="2" width="76" style="27" customWidth="1"/>
    <col min="3" max="3" width="15.42578125" style="28" customWidth="1"/>
    <col min="4" max="4" width="14.5703125" style="26" customWidth="1"/>
    <col min="5" max="5" width="13.140625" style="26" customWidth="1"/>
  </cols>
  <sheetData>
    <row r="2" spans="1:5" ht="15" customHeight="1">
      <c r="A2" s="3"/>
      <c r="B2" s="49" t="s">
        <v>0</v>
      </c>
      <c r="C2" s="49"/>
      <c r="D2" s="49"/>
      <c r="E2" s="49"/>
    </row>
    <row r="3" spans="1:5" ht="15" customHeight="1">
      <c r="A3" s="4"/>
      <c r="B3" s="50" t="s">
        <v>285</v>
      </c>
      <c r="C3" s="50"/>
      <c r="D3" s="50"/>
      <c r="E3" s="50"/>
    </row>
    <row r="4" spans="1:5" ht="15" customHeight="1">
      <c r="A4" s="4"/>
      <c r="B4" s="50" t="s">
        <v>356</v>
      </c>
      <c r="C4" s="50"/>
      <c r="D4" s="50"/>
      <c r="E4" s="50"/>
    </row>
    <row r="5" spans="1:5" ht="15" customHeight="1">
      <c r="A5" s="5"/>
      <c r="B5" s="50" t="s">
        <v>1</v>
      </c>
      <c r="C5" s="50"/>
      <c r="D5" s="50"/>
      <c r="E5" s="50"/>
    </row>
    <row r="6" spans="1:5" ht="15" customHeight="1">
      <c r="A6" s="5"/>
      <c r="B6" s="50"/>
      <c r="C6" s="50"/>
      <c r="D6" s="3"/>
      <c r="E6" s="3"/>
    </row>
    <row r="7" spans="1:5" ht="35.25" customHeight="1">
      <c r="A7" s="51" t="s">
        <v>354</v>
      </c>
      <c r="B7" s="51"/>
      <c r="C7" s="51"/>
      <c r="D7" s="51"/>
      <c r="E7" s="51"/>
    </row>
    <row r="8" spans="1:5" ht="15.75">
      <c r="A8" s="39"/>
      <c r="B8" s="6"/>
      <c r="C8" s="39"/>
      <c r="D8" s="3"/>
      <c r="E8" s="3"/>
    </row>
    <row r="9" spans="1:5" ht="33" customHeight="1">
      <c r="A9" s="54" t="s">
        <v>273</v>
      </c>
      <c r="B9" s="55" t="s">
        <v>274</v>
      </c>
      <c r="C9" s="54" t="s">
        <v>2</v>
      </c>
      <c r="D9" s="54" t="s">
        <v>355</v>
      </c>
      <c r="E9" s="54" t="s">
        <v>3</v>
      </c>
    </row>
    <row r="10" spans="1:5" ht="17.25" customHeight="1">
      <c r="A10" s="54"/>
      <c r="B10" s="55"/>
      <c r="C10" s="54"/>
      <c r="D10" s="54"/>
      <c r="E10" s="54"/>
    </row>
    <row r="11" spans="1:5" s="29" customFormat="1" ht="21" customHeight="1">
      <c r="A11" s="38" t="s">
        <v>4</v>
      </c>
      <c r="B11" s="7" t="s">
        <v>5</v>
      </c>
      <c r="C11" s="30">
        <f>C12+C22+C36+C50+C64+C68+C83+C92+C108+C120+C164</f>
        <v>50092313</v>
      </c>
      <c r="D11" s="30">
        <f>D12+D22+D36+D50+D64+D68+D83+D92+D108+D120+D164</f>
        <v>34892210</v>
      </c>
      <c r="E11" s="34">
        <f>D11/C11*100</f>
        <v>69.65581725084246</v>
      </c>
    </row>
    <row r="12" spans="1:5" s="29" customFormat="1" ht="18" customHeight="1">
      <c r="A12" s="38" t="s">
        <v>6</v>
      </c>
      <c r="B12" s="7" t="s">
        <v>7</v>
      </c>
      <c r="C12" s="30">
        <f>C13</f>
        <v>19300000</v>
      </c>
      <c r="D12" s="30">
        <f>D13</f>
        <v>16957470</v>
      </c>
      <c r="E12" s="34">
        <f t="shared" ref="E12:E78" si="0">D12/C12*100</f>
        <v>87.862538860103626</v>
      </c>
    </row>
    <row r="13" spans="1:5" ht="15.75">
      <c r="A13" s="8" t="s">
        <v>8</v>
      </c>
      <c r="B13" s="9" t="s">
        <v>9</v>
      </c>
      <c r="C13" s="31">
        <f>C14+C16+C18+C20+C21</f>
        <v>19300000</v>
      </c>
      <c r="D13" s="31">
        <f>D14+D16+D18+D20+D21</f>
        <v>16957470</v>
      </c>
      <c r="E13" s="35">
        <f t="shared" si="0"/>
        <v>87.862538860103626</v>
      </c>
    </row>
    <row r="14" spans="1:5" ht="101.25" customHeight="1">
      <c r="A14" s="8" t="s">
        <v>10</v>
      </c>
      <c r="B14" s="10" t="s">
        <v>341</v>
      </c>
      <c r="C14" s="31">
        <f>C15</f>
        <v>16770000</v>
      </c>
      <c r="D14" s="31">
        <f>D15</f>
        <v>7819204</v>
      </c>
      <c r="E14" s="35">
        <f t="shared" si="0"/>
        <v>46.626141920095407</v>
      </c>
    </row>
    <row r="15" spans="1:5" ht="99.75" customHeight="1">
      <c r="A15" s="8" t="s">
        <v>11</v>
      </c>
      <c r="B15" s="10" t="s">
        <v>341</v>
      </c>
      <c r="C15" s="31">
        <v>16770000</v>
      </c>
      <c r="D15" s="36">
        <v>7819204</v>
      </c>
      <c r="E15" s="35">
        <f t="shared" si="0"/>
        <v>46.626141920095407</v>
      </c>
    </row>
    <row r="16" spans="1:5" ht="98.25" customHeight="1">
      <c r="A16" s="8" t="s">
        <v>12</v>
      </c>
      <c r="B16" s="10" t="s">
        <v>13</v>
      </c>
      <c r="C16" s="31">
        <f>C17</f>
        <v>162000</v>
      </c>
      <c r="D16" s="31">
        <f>D17</f>
        <v>132332</v>
      </c>
      <c r="E16" s="35">
        <f t="shared" si="0"/>
        <v>81.686419753086412</v>
      </c>
    </row>
    <row r="17" spans="1:5" ht="95.25" customHeight="1">
      <c r="A17" s="8" t="s">
        <v>14</v>
      </c>
      <c r="B17" s="10" t="s">
        <v>13</v>
      </c>
      <c r="C17" s="31">
        <v>162000</v>
      </c>
      <c r="D17" s="36">
        <v>132332</v>
      </c>
      <c r="E17" s="35">
        <f t="shared" si="0"/>
        <v>81.686419753086412</v>
      </c>
    </row>
    <row r="18" spans="1:5" ht="51.75" customHeight="1">
      <c r="A18" s="8" t="s">
        <v>15</v>
      </c>
      <c r="B18" s="10" t="s">
        <v>342</v>
      </c>
      <c r="C18" s="31">
        <f>C19</f>
        <v>73000</v>
      </c>
      <c r="D18" s="31">
        <v>13884</v>
      </c>
      <c r="E18" s="35">
        <f t="shared" si="0"/>
        <v>19.019178082191782</v>
      </c>
    </row>
    <row r="19" spans="1:5" ht="78.75">
      <c r="A19" s="8" t="s">
        <v>16</v>
      </c>
      <c r="B19" s="10" t="s">
        <v>342</v>
      </c>
      <c r="C19" s="31">
        <v>73000</v>
      </c>
      <c r="D19" s="36">
        <v>13884</v>
      </c>
      <c r="E19" s="35">
        <f t="shared" si="0"/>
        <v>19.019178082191782</v>
      </c>
    </row>
    <row r="20" spans="1:5" ht="67.5" customHeight="1">
      <c r="A20" s="11" t="s">
        <v>295</v>
      </c>
      <c r="B20" s="12" t="s">
        <v>343</v>
      </c>
      <c r="C20" s="31">
        <v>420000</v>
      </c>
      <c r="D20" s="36">
        <v>569400</v>
      </c>
      <c r="E20" s="35">
        <f t="shared" si="0"/>
        <v>135.57142857142856</v>
      </c>
    </row>
    <row r="21" spans="1:5" ht="63">
      <c r="A21" s="11" t="s">
        <v>296</v>
      </c>
      <c r="B21" s="12" t="s">
        <v>344</v>
      </c>
      <c r="C21" s="31">
        <v>1875000</v>
      </c>
      <c r="D21" s="36">
        <v>8422650</v>
      </c>
      <c r="E21" s="35">
        <f t="shared" si="0"/>
        <v>449.20799999999997</v>
      </c>
    </row>
    <row r="22" spans="1:5" ht="31.5">
      <c r="A22" s="38" t="s">
        <v>17</v>
      </c>
      <c r="B22" s="13" t="s">
        <v>18</v>
      </c>
      <c r="C22" s="30">
        <f>C23</f>
        <v>8615408</v>
      </c>
      <c r="D22" s="30">
        <f>D23</f>
        <v>4145135</v>
      </c>
      <c r="E22" s="34">
        <f t="shared" si="0"/>
        <v>48.113043514596178</v>
      </c>
    </row>
    <row r="23" spans="1:5" ht="30.75" customHeight="1">
      <c r="A23" s="8" t="s">
        <v>19</v>
      </c>
      <c r="B23" s="9" t="s">
        <v>20</v>
      </c>
      <c r="C23" s="31">
        <f>C24+C27+C30+C33</f>
        <v>8615408</v>
      </c>
      <c r="D23" s="31">
        <f>D24+D27+D30+D33</f>
        <v>4145135</v>
      </c>
      <c r="E23" s="35">
        <f t="shared" si="0"/>
        <v>48.113043514596178</v>
      </c>
    </row>
    <row r="24" spans="1:5" ht="63">
      <c r="A24" s="8" t="s">
        <v>21</v>
      </c>
      <c r="B24" s="9" t="s">
        <v>22</v>
      </c>
      <c r="C24" s="31">
        <f>C25</f>
        <v>4493293</v>
      </c>
      <c r="D24" s="31">
        <f>D25</f>
        <v>2117429</v>
      </c>
      <c r="E24" s="35">
        <f t="shared" si="0"/>
        <v>47.124213800435449</v>
      </c>
    </row>
    <row r="25" spans="1:5" ht="96.75" customHeight="1">
      <c r="A25" s="8" t="s">
        <v>23</v>
      </c>
      <c r="B25" s="10" t="s">
        <v>24</v>
      </c>
      <c r="C25" s="31">
        <f>C26</f>
        <v>4493293</v>
      </c>
      <c r="D25" s="31">
        <f>D26</f>
        <v>2117429</v>
      </c>
      <c r="E25" s="35">
        <f t="shared" si="0"/>
        <v>47.124213800435449</v>
      </c>
    </row>
    <row r="26" spans="1:5" ht="96" customHeight="1">
      <c r="A26" s="8" t="s">
        <v>286</v>
      </c>
      <c r="B26" s="10" t="s">
        <v>24</v>
      </c>
      <c r="C26" s="31">
        <v>4493293</v>
      </c>
      <c r="D26" s="36">
        <v>2117429</v>
      </c>
      <c r="E26" s="35">
        <f t="shared" si="0"/>
        <v>47.124213800435449</v>
      </c>
    </row>
    <row r="27" spans="1:5" ht="81.75" customHeight="1">
      <c r="A27" s="8" t="s">
        <v>25</v>
      </c>
      <c r="B27" s="12" t="s">
        <v>26</v>
      </c>
      <c r="C27" s="31">
        <f>C28</f>
        <v>21409</v>
      </c>
      <c r="D27" s="31">
        <f>D28</f>
        <v>12253</v>
      </c>
      <c r="E27" s="35">
        <f t="shared" si="0"/>
        <v>57.23293941800177</v>
      </c>
    </row>
    <row r="28" spans="1:5" ht="112.5" customHeight="1">
      <c r="A28" s="8" t="s">
        <v>27</v>
      </c>
      <c r="B28" s="14" t="s">
        <v>28</v>
      </c>
      <c r="C28" s="31">
        <f>C29</f>
        <v>21409</v>
      </c>
      <c r="D28" s="31">
        <f>D29</f>
        <v>12253</v>
      </c>
      <c r="E28" s="35">
        <f t="shared" si="0"/>
        <v>57.23293941800177</v>
      </c>
    </row>
    <row r="29" spans="1:5" ht="111.75" customHeight="1">
      <c r="A29" s="8" t="s">
        <v>287</v>
      </c>
      <c r="B29" s="14" t="s">
        <v>28</v>
      </c>
      <c r="C29" s="31">
        <v>21409</v>
      </c>
      <c r="D29" s="36">
        <v>12253</v>
      </c>
      <c r="E29" s="35">
        <f t="shared" si="0"/>
        <v>57.23293941800177</v>
      </c>
    </row>
    <row r="30" spans="1:5" ht="63" customHeight="1">
      <c r="A30" s="8" t="s">
        <v>29</v>
      </c>
      <c r="B30" s="12" t="s">
        <v>30</v>
      </c>
      <c r="C30" s="31">
        <f>C31</f>
        <v>4659041</v>
      </c>
      <c r="D30" s="31">
        <f>D31</f>
        <v>2290383</v>
      </c>
      <c r="E30" s="35">
        <f t="shared" si="0"/>
        <v>49.159966611154523</v>
      </c>
    </row>
    <row r="31" spans="1:5" ht="97.5" customHeight="1">
      <c r="A31" s="8" t="s">
        <v>31</v>
      </c>
      <c r="B31" s="14" t="s">
        <v>32</v>
      </c>
      <c r="C31" s="31">
        <f>C32</f>
        <v>4659041</v>
      </c>
      <c r="D31" s="31">
        <f>D32</f>
        <v>2290383</v>
      </c>
      <c r="E31" s="35">
        <f t="shared" si="0"/>
        <v>49.159966611154523</v>
      </c>
    </row>
    <row r="32" spans="1:5" ht="97.5" customHeight="1">
      <c r="A32" s="8" t="s">
        <v>288</v>
      </c>
      <c r="B32" s="14" t="s">
        <v>32</v>
      </c>
      <c r="C32" s="31">
        <v>4659041</v>
      </c>
      <c r="D32" s="36">
        <v>2290383</v>
      </c>
      <c r="E32" s="35">
        <f t="shared" si="0"/>
        <v>49.159966611154523</v>
      </c>
    </row>
    <row r="33" spans="1:5" ht="62.25" customHeight="1">
      <c r="A33" s="8" t="s">
        <v>33</v>
      </c>
      <c r="B33" s="12" t="s">
        <v>34</v>
      </c>
      <c r="C33" s="31">
        <f>C34</f>
        <v>-558335</v>
      </c>
      <c r="D33" s="31">
        <f>D34</f>
        <v>-274930</v>
      </c>
      <c r="E33" s="35">
        <f t="shared" si="0"/>
        <v>49.241047041650617</v>
      </c>
    </row>
    <row r="34" spans="1:5" ht="94.5" customHeight="1">
      <c r="A34" s="8" t="s">
        <v>35</v>
      </c>
      <c r="B34" s="14" t="s">
        <v>36</v>
      </c>
      <c r="C34" s="31">
        <f>C35</f>
        <v>-558335</v>
      </c>
      <c r="D34" s="31">
        <f>D35</f>
        <v>-274930</v>
      </c>
      <c r="E34" s="35">
        <f t="shared" si="0"/>
        <v>49.241047041650617</v>
      </c>
    </row>
    <row r="35" spans="1:5" ht="96" customHeight="1">
      <c r="A35" s="8" t="s">
        <v>289</v>
      </c>
      <c r="B35" s="14" t="s">
        <v>36</v>
      </c>
      <c r="C35" s="31">
        <v>-558335</v>
      </c>
      <c r="D35" s="36">
        <v>-274930</v>
      </c>
      <c r="E35" s="35">
        <f t="shared" si="0"/>
        <v>49.241047041650617</v>
      </c>
    </row>
    <row r="36" spans="1:5" ht="15.75">
      <c r="A36" s="38" t="s">
        <v>37</v>
      </c>
      <c r="B36" s="13" t="s">
        <v>38</v>
      </c>
      <c r="C36" s="30">
        <f>C37+C44+C47</f>
        <v>9231185</v>
      </c>
      <c r="D36" s="30">
        <f>D37+D44+D47</f>
        <v>7434100</v>
      </c>
      <c r="E36" s="34">
        <f t="shared" si="0"/>
        <v>80.532456017293555</v>
      </c>
    </row>
    <row r="37" spans="1:5" ht="31.5">
      <c r="A37" s="8" t="s">
        <v>39</v>
      </c>
      <c r="B37" s="9" t="s">
        <v>40</v>
      </c>
      <c r="C37" s="31">
        <f>C38+C41</f>
        <v>8485117</v>
      </c>
      <c r="D37" s="31">
        <f>D38+D41</f>
        <v>6459609</v>
      </c>
      <c r="E37" s="35">
        <f t="shared" si="0"/>
        <v>76.128696870060836</v>
      </c>
    </row>
    <row r="38" spans="1:5" ht="31.5">
      <c r="A38" s="8" t="s">
        <v>41</v>
      </c>
      <c r="B38" s="9" t="s">
        <v>42</v>
      </c>
      <c r="C38" s="31">
        <f>C39</f>
        <v>5617709</v>
      </c>
      <c r="D38" s="31">
        <f>D39</f>
        <v>4288227</v>
      </c>
      <c r="E38" s="35">
        <f t="shared" si="0"/>
        <v>76.334089216796386</v>
      </c>
    </row>
    <row r="39" spans="1:5" ht="31.5">
      <c r="A39" s="8" t="s">
        <v>43</v>
      </c>
      <c r="B39" s="9" t="s">
        <v>42</v>
      </c>
      <c r="C39" s="31">
        <f>C40</f>
        <v>5617709</v>
      </c>
      <c r="D39" s="31">
        <f>D40</f>
        <v>4288227</v>
      </c>
      <c r="E39" s="35">
        <f t="shared" si="0"/>
        <v>76.334089216796386</v>
      </c>
    </row>
    <row r="40" spans="1:5" ht="31.5">
      <c r="A40" s="8" t="s">
        <v>44</v>
      </c>
      <c r="B40" s="9" t="s">
        <v>42</v>
      </c>
      <c r="C40" s="31">
        <v>5617709</v>
      </c>
      <c r="D40" s="36">
        <v>4288227</v>
      </c>
      <c r="E40" s="35">
        <f t="shared" si="0"/>
        <v>76.334089216796386</v>
      </c>
    </row>
    <row r="41" spans="1:5" ht="35.25" customHeight="1">
      <c r="A41" s="8" t="s">
        <v>45</v>
      </c>
      <c r="B41" s="9" t="s">
        <v>46</v>
      </c>
      <c r="C41" s="31">
        <f>C42</f>
        <v>2867408</v>
      </c>
      <c r="D41" s="31">
        <f>D42</f>
        <v>2171382</v>
      </c>
      <c r="E41" s="35">
        <f t="shared" si="0"/>
        <v>75.726300547393322</v>
      </c>
    </row>
    <row r="42" spans="1:5" ht="63">
      <c r="A42" s="8" t="s">
        <v>47</v>
      </c>
      <c r="B42" s="9" t="s">
        <v>48</v>
      </c>
      <c r="C42" s="31">
        <f>C43</f>
        <v>2867408</v>
      </c>
      <c r="D42" s="31">
        <f>D43</f>
        <v>2171382</v>
      </c>
      <c r="E42" s="35">
        <f t="shared" si="0"/>
        <v>75.726300547393322</v>
      </c>
    </row>
    <row r="43" spans="1:5" ht="63">
      <c r="A43" s="8" t="s">
        <v>49</v>
      </c>
      <c r="B43" s="9" t="s">
        <v>48</v>
      </c>
      <c r="C43" s="31">
        <v>2867408</v>
      </c>
      <c r="D43" s="36">
        <v>2171382</v>
      </c>
      <c r="E43" s="35">
        <f t="shared" si="0"/>
        <v>75.726300547393322</v>
      </c>
    </row>
    <row r="44" spans="1:5" ht="15.75">
      <c r="A44" s="8" t="s">
        <v>50</v>
      </c>
      <c r="B44" s="9" t="s">
        <v>51</v>
      </c>
      <c r="C44" s="31">
        <f>C45</f>
        <v>494068</v>
      </c>
      <c r="D44" s="31">
        <f>D45</f>
        <v>324312</v>
      </c>
      <c r="E44" s="35">
        <f t="shared" si="0"/>
        <v>65.641166802950195</v>
      </c>
    </row>
    <row r="45" spans="1:5" ht="16.5" customHeight="1">
      <c r="A45" s="8" t="s">
        <v>52</v>
      </c>
      <c r="B45" s="9" t="s">
        <v>51</v>
      </c>
      <c r="C45" s="31">
        <f>C46</f>
        <v>494068</v>
      </c>
      <c r="D45" s="31">
        <f>D46</f>
        <v>324312</v>
      </c>
      <c r="E45" s="35">
        <f t="shared" si="0"/>
        <v>65.641166802950195</v>
      </c>
    </row>
    <row r="46" spans="1:5" ht="17.25" customHeight="1">
      <c r="A46" s="8" t="s">
        <v>53</v>
      </c>
      <c r="B46" s="9" t="s">
        <v>51</v>
      </c>
      <c r="C46" s="31">
        <v>494068</v>
      </c>
      <c r="D46" s="36">
        <v>324312</v>
      </c>
      <c r="E46" s="35">
        <f t="shared" si="0"/>
        <v>65.641166802950195</v>
      </c>
    </row>
    <row r="47" spans="1:5" ht="36" customHeight="1">
      <c r="A47" s="8" t="s">
        <v>54</v>
      </c>
      <c r="B47" s="9" t="s">
        <v>55</v>
      </c>
      <c r="C47" s="31">
        <f>C48</f>
        <v>252000</v>
      </c>
      <c r="D47" s="31">
        <f>D48</f>
        <v>650179</v>
      </c>
      <c r="E47" s="35">
        <f t="shared" si="0"/>
        <v>258.00753968253969</v>
      </c>
    </row>
    <row r="48" spans="1:5" ht="35.25" customHeight="1">
      <c r="A48" s="11" t="s">
        <v>56</v>
      </c>
      <c r="B48" s="12" t="s">
        <v>57</v>
      </c>
      <c r="C48" s="31">
        <f>C49</f>
        <v>252000</v>
      </c>
      <c r="D48" s="31">
        <f>D49</f>
        <v>650179</v>
      </c>
      <c r="E48" s="35">
        <f t="shared" si="0"/>
        <v>258.00753968253969</v>
      </c>
    </row>
    <row r="49" spans="1:5" ht="32.25" customHeight="1">
      <c r="A49" s="11" t="s">
        <v>58</v>
      </c>
      <c r="B49" s="12" t="s">
        <v>57</v>
      </c>
      <c r="C49" s="31">
        <v>252000</v>
      </c>
      <c r="D49" s="36">
        <v>650179</v>
      </c>
      <c r="E49" s="35">
        <f t="shared" si="0"/>
        <v>258.00753968253969</v>
      </c>
    </row>
    <row r="50" spans="1:5" ht="15.75">
      <c r="A50" s="38" t="s">
        <v>59</v>
      </c>
      <c r="B50" s="13" t="s">
        <v>60</v>
      </c>
      <c r="C50" s="30">
        <f>C51+C54+C57</f>
        <v>3762179</v>
      </c>
      <c r="D50" s="30">
        <f>D51+D54+D57</f>
        <v>1044940</v>
      </c>
      <c r="E50" s="34">
        <f t="shared" si="0"/>
        <v>27.77486132371692</v>
      </c>
    </row>
    <row r="51" spans="1:5" ht="16.5" customHeight="1">
      <c r="A51" s="8" t="s">
        <v>61</v>
      </c>
      <c r="B51" s="9" t="s">
        <v>62</v>
      </c>
      <c r="C51" s="31">
        <f>C52</f>
        <v>1185000</v>
      </c>
      <c r="D51" s="31">
        <f>D52</f>
        <v>78531</v>
      </c>
      <c r="E51" s="35">
        <f t="shared" si="0"/>
        <v>6.6270886075949376</v>
      </c>
    </row>
    <row r="52" spans="1:5" ht="47.25">
      <c r="A52" s="11" t="s">
        <v>63</v>
      </c>
      <c r="B52" s="12" t="s">
        <v>64</v>
      </c>
      <c r="C52" s="31">
        <f>C53</f>
        <v>1185000</v>
      </c>
      <c r="D52" s="31">
        <f>D53</f>
        <v>78531</v>
      </c>
      <c r="E52" s="35">
        <f t="shared" si="0"/>
        <v>6.6270886075949376</v>
      </c>
    </row>
    <row r="53" spans="1:5" ht="47.25">
      <c r="A53" s="11" t="s">
        <v>65</v>
      </c>
      <c r="B53" s="12" t="s">
        <v>64</v>
      </c>
      <c r="C53" s="31">
        <v>1185000</v>
      </c>
      <c r="D53" s="36">
        <v>78531</v>
      </c>
      <c r="E53" s="35">
        <f t="shared" si="0"/>
        <v>6.6270886075949376</v>
      </c>
    </row>
    <row r="54" spans="1:5" ht="17.25" customHeight="1">
      <c r="A54" s="8" t="s">
        <v>66</v>
      </c>
      <c r="B54" s="9" t="s">
        <v>67</v>
      </c>
      <c r="C54" s="31">
        <f>C55</f>
        <v>521471</v>
      </c>
      <c r="D54" s="31">
        <f>D55</f>
        <v>318509</v>
      </c>
      <c r="E54" s="35">
        <f t="shared" si="0"/>
        <v>61.078947822601833</v>
      </c>
    </row>
    <row r="55" spans="1:5" ht="31.5">
      <c r="A55" s="8" t="s">
        <v>68</v>
      </c>
      <c r="B55" s="9" t="s">
        <v>69</v>
      </c>
      <c r="C55" s="31">
        <f>C56</f>
        <v>521471</v>
      </c>
      <c r="D55" s="31">
        <f>D56</f>
        <v>318509</v>
      </c>
      <c r="E55" s="35">
        <f t="shared" si="0"/>
        <v>61.078947822601833</v>
      </c>
    </row>
    <row r="56" spans="1:5" ht="31.5">
      <c r="A56" s="8" t="s">
        <v>70</v>
      </c>
      <c r="B56" s="9" t="s">
        <v>69</v>
      </c>
      <c r="C56" s="31">
        <v>521471</v>
      </c>
      <c r="D56" s="36">
        <v>318509</v>
      </c>
      <c r="E56" s="35">
        <f t="shared" si="0"/>
        <v>61.078947822601833</v>
      </c>
    </row>
    <row r="57" spans="1:5" ht="21" customHeight="1">
      <c r="A57" s="8" t="s">
        <v>71</v>
      </c>
      <c r="B57" s="9" t="s">
        <v>72</v>
      </c>
      <c r="C57" s="31">
        <f>C58+C61</f>
        <v>2055708</v>
      </c>
      <c r="D57" s="31">
        <f>D58+D61</f>
        <v>647900</v>
      </c>
      <c r="E57" s="35">
        <f t="shared" si="0"/>
        <v>31.517122081540766</v>
      </c>
    </row>
    <row r="58" spans="1:5" ht="18.75" customHeight="1">
      <c r="A58" s="8" t="s">
        <v>73</v>
      </c>
      <c r="B58" s="9" t="s">
        <v>74</v>
      </c>
      <c r="C58" s="31">
        <f>C59</f>
        <v>1440737</v>
      </c>
      <c r="D58" s="31">
        <f>D59</f>
        <v>608987</v>
      </c>
      <c r="E58" s="35">
        <f t="shared" si="0"/>
        <v>42.269130313166109</v>
      </c>
    </row>
    <row r="59" spans="1:5" ht="33" customHeight="1">
      <c r="A59" s="11" t="s">
        <v>75</v>
      </c>
      <c r="B59" s="12" t="s">
        <v>76</v>
      </c>
      <c r="C59" s="31">
        <f>C60</f>
        <v>1440737</v>
      </c>
      <c r="D59" s="31">
        <f>D60</f>
        <v>608987</v>
      </c>
      <c r="E59" s="35">
        <f t="shared" si="0"/>
        <v>42.269130313166109</v>
      </c>
    </row>
    <row r="60" spans="1:5" ht="36" customHeight="1">
      <c r="A60" s="11" t="s">
        <v>77</v>
      </c>
      <c r="B60" s="12" t="s">
        <v>76</v>
      </c>
      <c r="C60" s="31">
        <v>1440737</v>
      </c>
      <c r="D60" s="36">
        <v>608987</v>
      </c>
      <c r="E60" s="35">
        <f t="shared" si="0"/>
        <v>42.269130313166109</v>
      </c>
    </row>
    <row r="61" spans="1:5" ht="18.75" customHeight="1">
      <c r="A61" s="8" t="s">
        <v>78</v>
      </c>
      <c r="B61" s="9" t="s">
        <v>79</v>
      </c>
      <c r="C61" s="31">
        <f>C62</f>
        <v>614971</v>
      </c>
      <c r="D61" s="31">
        <f>D62</f>
        <v>38913</v>
      </c>
      <c r="E61" s="35">
        <f t="shared" si="0"/>
        <v>6.3276154485333453</v>
      </c>
    </row>
    <row r="62" spans="1:5" ht="33.75" customHeight="1">
      <c r="A62" s="11" t="s">
        <v>80</v>
      </c>
      <c r="B62" s="12" t="s">
        <v>81</v>
      </c>
      <c r="C62" s="31">
        <f>C63</f>
        <v>614971</v>
      </c>
      <c r="D62" s="31">
        <f>D63</f>
        <v>38913</v>
      </c>
      <c r="E62" s="35">
        <f t="shared" si="0"/>
        <v>6.3276154485333453</v>
      </c>
    </row>
    <row r="63" spans="1:5" ht="33" customHeight="1">
      <c r="A63" s="1" t="s">
        <v>82</v>
      </c>
      <c r="B63" s="12" t="s">
        <v>81</v>
      </c>
      <c r="C63" s="31">
        <v>614971</v>
      </c>
      <c r="D63" s="36">
        <v>38913</v>
      </c>
      <c r="E63" s="35">
        <f t="shared" si="0"/>
        <v>6.3276154485333453</v>
      </c>
    </row>
    <row r="64" spans="1:5" ht="15.75">
      <c r="A64" s="38" t="s">
        <v>83</v>
      </c>
      <c r="B64" s="13" t="s">
        <v>84</v>
      </c>
      <c r="C64" s="30">
        <f t="shared" ref="C64:D66" si="1">C65</f>
        <v>500000</v>
      </c>
      <c r="D64" s="30">
        <f t="shared" si="1"/>
        <v>239752</v>
      </c>
      <c r="E64" s="34">
        <f t="shared" si="0"/>
        <v>47.950400000000002</v>
      </c>
    </row>
    <row r="65" spans="1:5" ht="31.5">
      <c r="A65" s="8" t="s">
        <v>85</v>
      </c>
      <c r="B65" s="9" t="s">
        <v>86</v>
      </c>
      <c r="C65" s="31">
        <f t="shared" si="1"/>
        <v>500000</v>
      </c>
      <c r="D65" s="31">
        <f t="shared" si="1"/>
        <v>239752</v>
      </c>
      <c r="E65" s="35">
        <f t="shared" si="0"/>
        <v>47.950400000000002</v>
      </c>
    </row>
    <row r="66" spans="1:5" ht="47.25">
      <c r="A66" s="8" t="s">
        <v>87</v>
      </c>
      <c r="B66" s="9" t="s">
        <v>88</v>
      </c>
      <c r="C66" s="31">
        <f t="shared" si="1"/>
        <v>500000</v>
      </c>
      <c r="D66" s="31">
        <f t="shared" si="1"/>
        <v>239752</v>
      </c>
      <c r="E66" s="35">
        <f t="shared" si="0"/>
        <v>47.950400000000002</v>
      </c>
    </row>
    <row r="67" spans="1:5" ht="47.25">
      <c r="A67" s="8" t="s">
        <v>89</v>
      </c>
      <c r="B67" s="9" t="s">
        <v>88</v>
      </c>
      <c r="C67" s="31">
        <v>500000</v>
      </c>
      <c r="D67" s="36">
        <v>239752</v>
      </c>
      <c r="E67" s="35">
        <f t="shared" si="0"/>
        <v>47.950400000000002</v>
      </c>
    </row>
    <row r="68" spans="1:5" ht="47.25">
      <c r="A68" s="38" t="s">
        <v>90</v>
      </c>
      <c r="B68" s="13" t="s">
        <v>91</v>
      </c>
      <c r="C68" s="30">
        <f>C69+C82</f>
        <v>3645803</v>
      </c>
      <c r="D68" s="30">
        <f>D69+D82</f>
        <v>1442894</v>
      </c>
      <c r="E68" s="34">
        <f t="shared" si="0"/>
        <v>39.576850422252654</v>
      </c>
    </row>
    <row r="69" spans="1:5" ht="84.75" customHeight="1">
      <c r="A69" s="8" t="s">
        <v>92</v>
      </c>
      <c r="B69" s="9" t="s">
        <v>93</v>
      </c>
      <c r="C69" s="31">
        <f>C70+C73+C76</f>
        <v>2804503</v>
      </c>
      <c r="D69" s="31">
        <f>D70+D73+D76</f>
        <v>1013513</v>
      </c>
      <c r="E69" s="35">
        <f t="shared" si="0"/>
        <v>36.138773964584814</v>
      </c>
    </row>
    <row r="70" spans="1:5" ht="66" customHeight="1">
      <c r="A70" s="8" t="s">
        <v>94</v>
      </c>
      <c r="B70" s="9" t="s">
        <v>95</v>
      </c>
      <c r="C70" s="31">
        <f>C71</f>
        <v>1242551</v>
      </c>
      <c r="D70" s="31">
        <f>D71</f>
        <v>329290</v>
      </c>
      <c r="E70" s="35">
        <f t="shared" si="0"/>
        <v>26.50112550712204</v>
      </c>
    </row>
    <row r="71" spans="1:5" ht="78.75">
      <c r="A71" s="11" t="s">
        <v>96</v>
      </c>
      <c r="B71" s="15" t="s">
        <v>97</v>
      </c>
      <c r="C71" s="31">
        <f>C72</f>
        <v>1242551</v>
      </c>
      <c r="D71" s="31">
        <f>D72</f>
        <v>329290</v>
      </c>
      <c r="E71" s="35">
        <f t="shared" si="0"/>
        <v>26.50112550712204</v>
      </c>
    </row>
    <row r="72" spans="1:5" ht="78.75">
      <c r="A72" s="1" t="s">
        <v>98</v>
      </c>
      <c r="B72" s="15" t="s">
        <v>97</v>
      </c>
      <c r="C72" s="31">
        <v>1242551</v>
      </c>
      <c r="D72" s="36">
        <v>329290</v>
      </c>
      <c r="E72" s="35">
        <f t="shared" si="0"/>
        <v>26.50112550712204</v>
      </c>
    </row>
    <row r="73" spans="1:5" ht="67.5" customHeight="1">
      <c r="A73" s="11" t="s">
        <v>99</v>
      </c>
      <c r="B73" s="9" t="s">
        <v>100</v>
      </c>
      <c r="C73" s="31">
        <f>C74</f>
        <v>486286</v>
      </c>
      <c r="D73" s="31">
        <f>D74</f>
        <v>200845</v>
      </c>
      <c r="E73" s="35">
        <f t="shared" si="0"/>
        <v>41.301826497164221</v>
      </c>
    </row>
    <row r="74" spans="1:5" ht="66" customHeight="1">
      <c r="A74" s="11" t="s">
        <v>101</v>
      </c>
      <c r="B74" s="12" t="s">
        <v>102</v>
      </c>
      <c r="C74" s="31">
        <f>C75</f>
        <v>486286</v>
      </c>
      <c r="D74" s="31">
        <f>D75</f>
        <v>200845</v>
      </c>
      <c r="E74" s="35">
        <f t="shared" si="0"/>
        <v>41.301826497164221</v>
      </c>
    </row>
    <row r="75" spans="1:5" ht="67.5" customHeight="1">
      <c r="A75" s="11" t="s">
        <v>103</v>
      </c>
      <c r="B75" s="12" t="s">
        <v>102</v>
      </c>
      <c r="C75" s="31">
        <v>486286</v>
      </c>
      <c r="D75" s="36">
        <v>200845</v>
      </c>
      <c r="E75" s="35">
        <f t="shared" si="0"/>
        <v>41.301826497164221</v>
      </c>
    </row>
    <row r="76" spans="1:5" ht="83.25" customHeight="1">
      <c r="A76" s="11" t="s">
        <v>104</v>
      </c>
      <c r="B76" s="12" t="s">
        <v>105</v>
      </c>
      <c r="C76" s="31">
        <f>C77</f>
        <v>1075666</v>
      </c>
      <c r="D76" s="31">
        <f>D77</f>
        <v>483378</v>
      </c>
      <c r="E76" s="35">
        <f t="shared" si="0"/>
        <v>44.937554965946681</v>
      </c>
    </row>
    <row r="77" spans="1:5" ht="66.75" customHeight="1">
      <c r="A77" s="8" t="s">
        <v>106</v>
      </c>
      <c r="B77" s="12" t="s">
        <v>107</v>
      </c>
      <c r="C77" s="31">
        <f>C78</f>
        <v>1075666</v>
      </c>
      <c r="D77" s="31">
        <f>D78</f>
        <v>483378</v>
      </c>
      <c r="E77" s="35">
        <f t="shared" si="0"/>
        <v>44.937554965946681</v>
      </c>
    </row>
    <row r="78" spans="1:5" ht="67.5" customHeight="1">
      <c r="A78" s="15" t="s">
        <v>108</v>
      </c>
      <c r="B78" s="12" t="s">
        <v>107</v>
      </c>
      <c r="C78" s="31">
        <v>1075666</v>
      </c>
      <c r="D78" s="36">
        <v>483378</v>
      </c>
      <c r="E78" s="35">
        <f t="shared" si="0"/>
        <v>44.937554965946681</v>
      </c>
    </row>
    <row r="79" spans="1:5" ht="80.25" customHeight="1">
      <c r="A79" s="1" t="s">
        <v>109</v>
      </c>
      <c r="B79" s="12" t="s">
        <v>110</v>
      </c>
      <c r="C79" s="31">
        <f t="shared" ref="C79:D81" si="2">C80</f>
        <v>841300</v>
      </c>
      <c r="D79" s="31">
        <f t="shared" si="2"/>
        <v>429381</v>
      </c>
      <c r="E79" s="35">
        <f t="shared" ref="E79:E112" si="3">D79/C79*100</f>
        <v>51.037798644954236</v>
      </c>
    </row>
    <row r="80" spans="1:5" ht="78" customHeight="1">
      <c r="A80" s="1" t="s">
        <v>111</v>
      </c>
      <c r="B80" s="12" t="s">
        <v>112</v>
      </c>
      <c r="C80" s="31">
        <f t="shared" si="2"/>
        <v>841300</v>
      </c>
      <c r="D80" s="31">
        <f t="shared" si="2"/>
        <v>429381</v>
      </c>
      <c r="E80" s="35">
        <f t="shared" si="3"/>
        <v>51.037798644954236</v>
      </c>
    </row>
    <row r="81" spans="1:5" ht="65.25" customHeight="1">
      <c r="A81" s="1" t="s">
        <v>113</v>
      </c>
      <c r="B81" s="12" t="s">
        <v>114</v>
      </c>
      <c r="C81" s="31">
        <f t="shared" si="2"/>
        <v>841300</v>
      </c>
      <c r="D81" s="31">
        <f t="shared" si="2"/>
        <v>429381</v>
      </c>
      <c r="E81" s="35">
        <f t="shared" si="3"/>
        <v>51.037798644954236</v>
      </c>
    </row>
    <row r="82" spans="1:5" ht="70.5" customHeight="1">
      <c r="A82" s="1" t="s">
        <v>115</v>
      </c>
      <c r="B82" s="12" t="s">
        <v>114</v>
      </c>
      <c r="C82" s="31">
        <v>841300</v>
      </c>
      <c r="D82" s="36">
        <v>429381</v>
      </c>
      <c r="E82" s="35">
        <f t="shared" si="3"/>
        <v>51.037798644954236</v>
      </c>
    </row>
    <row r="83" spans="1:5" ht="15.75">
      <c r="A83" s="38" t="s">
        <v>116</v>
      </c>
      <c r="B83" s="13" t="s">
        <v>117</v>
      </c>
      <c r="C83" s="30">
        <f>C84+C89</f>
        <v>30892</v>
      </c>
      <c r="D83" s="30">
        <f>D84+D89</f>
        <v>1661</v>
      </c>
      <c r="E83" s="34">
        <f t="shared" si="3"/>
        <v>5.3767965816392591</v>
      </c>
    </row>
    <row r="84" spans="1:5" ht="15.75">
      <c r="A84" s="8" t="s">
        <v>118</v>
      </c>
      <c r="B84" s="9" t="s">
        <v>119</v>
      </c>
      <c r="C84" s="31">
        <f>C86+C88</f>
        <v>29939</v>
      </c>
      <c r="D84" s="31">
        <f>D86+D88</f>
        <v>1661</v>
      </c>
      <c r="E84" s="35">
        <f t="shared" si="3"/>
        <v>5.5479474932362471</v>
      </c>
    </row>
    <row r="85" spans="1:5" ht="31.5">
      <c r="A85" s="8" t="s">
        <v>120</v>
      </c>
      <c r="B85" s="9" t="s">
        <v>121</v>
      </c>
      <c r="C85" s="31">
        <f>C86</f>
        <v>16466</v>
      </c>
      <c r="D85" s="31">
        <f>D86</f>
        <v>1661</v>
      </c>
      <c r="E85" s="35">
        <f t="shared" si="3"/>
        <v>10.087452933317138</v>
      </c>
    </row>
    <row r="86" spans="1:5" ht="31.5">
      <c r="A86" s="8" t="s">
        <v>122</v>
      </c>
      <c r="B86" s="9" t="s">
        <v>121</v>
      </c>
      <c r="C86" s="31">
        <v>16466</v>
      </c>
      <c r="D86" s="36">
        <v>1661</v>
      </c>
      <c r="E86" s="35">
        <f t="shared" si="3"/>
        <v>10.087452933317138</v>
      </c>
    </row>
    <row r="87" spans="1:5" ht="15.75">
      <c r="A87" s="8" t="s">
        <v>123</v>
      </c>
      <c r="B87" s="9" t="s">
        <v>124</v>
      </c>
      <c r="C87" s="31">
        <f>C88</f>
        <v>13473</v>
      </c>
      <c r="D87" s="31">
        <f>D88</f>
        <v>0</v>
      </c>
      <c r="E87" s="35">
        <f t="shared" si="3"/>
        <v>0</v>
      </c>
    </row>
    <row r="88" spans="1:5" ht="15.75">
      <c r="A88" s="8" t="s">
        <v>125</v>
      </c>
      <c r="B88" s="9" t="s">
        <v>124</v>
      </c>
      <c r="C88" s="31">
        <v>13473</v>
      </c>
      <c r="D88" s="36">
        <v>0</v>
      </c>
      <c r="E88" s="35">
        <f t="shared" si="3"/>
        <v>0</v>
      </c>
    </row>
    <row r="89" spans="1:5" ht="15.75" customHeight="1">
      <c r="A89" s="15" t="s">
        <v>126</v>
      </c>
      <c r="B89" s="1" t="s">
        <v>127</v>
      </c>
      <c r="C89" s="31">
        <f>C90</f>
        <v>953</v>
      </c>
      <c r="D89" s="31">
        <f>D90</f>
        <v>0</v>
      </c>
      <c r="E89" s="35">
        <f t="shared" si="3"/>
        <v>0</v>
      </c>
    </row>
    <row r="90" spans="1:5" ht="15.75">
      <c r="A90" s="1" t="s">
        <v>128</v>
      </c>
      <c r="B90" s="16" t="s">
        <v>129</v>
      </c>
      <c r="C90" s="31">
        <f t="shared" ref="C90:C94" si="4">C91</f>
        <v>953</v>
      </c>
      <c r="D90" s="31">
        <f>D91</f>
        <v>0</v>
      </c>
      <c r="E90" s="35">
        <f t="shared" si="3"/>
        <v>0</v>
      </c>
    </row>
    <row r="91" spans="1:5" ht="15.75">
      <c r="A91" s="1" t="s">
        <v>130</v>
      </c>
      <c r="B91" s="16" t="s">
        <v>129</v>
      </c>
      <c r="C91" s="31">
        <v>953</v>
      </c>
      <c r="D91" s="36">
        <v>0</v>
      </c>
      <c r="E91" s="35">
        <f t="shared" si="3"/>
        <v>0</v>
      </c>
    </row>
    <row r="92" spans="1:5" ht="31.5">
      <c r="A92" s="38" t="s">
        <v>131</v>
      </c>
      <c r="B92" s="13" t="s">
        <v>132</v>
      </c>
      <c r="C92" s="30">
        <f>C93+C99</f>
        <v>3310346</v>
      </c>
      <c r="D92" s="30">
        <f>D93+D99</f>
        <v>1832421</v>
      </c>
      <c r="E92" s="34">
        <f t="shared" si="3"/>
        <v>55.354364770329148</v>
      </c>
    </row>
    <row r="93" spans="1:5" ht="15.75">
      <c r="A93" s="8" t="s">
        <v>133</v>
      </c>
      <c r="B93" s="9" t="s">
        <v>134</v>
      </c>
      <c r="C93" s="31">
        <f t="shared" si="4"/>
        <v>610736</v>
      </c>
      <c r="D93" s="31">
        <f>D94</f>
        <v>485821</v>
      </c>
      <c r="E93" s="35">
        <f t="shared" si="3"/>
        <v>79.546809095910504</v>
      </c>
    </row>
    <row r="94" spans="1:5" ht="15.75">
      <c r="A94" s="8" t="s">
        <v>135</v>
      </c>
      <c r="B94" s="9" t="s">
        <v>136</v>
      </c>
      <c r="C94" s="31">
        <f t="shared" si="4"/>
        <v>610736</v>
      </c>
      <c r="D94" s="31">
        <f>D95</f>
        <v>485821</v>
      </c>
      <c r="E94" s="35">
        <f t="shared" si="3"/>
        <v>79.546809095910504</v>
      </c>
    </row>
    <row r="95" spans="1:5" ht="32.25" customHeight="1">
      <c r="A95" s="1" t="s">
        <v>297</v>
      </c>
      <c r="B95" s="17" t="s">
        <v>137</v>
      </c>
      <c r="C95" s="31">
        <f>C96+C97+C98</f>
        <v>610736</v>
      </c>
      <c r="D95" s="31">
        <f>D96+D97+D98</f>
        <v>485821</v>
      </c>
      <c r="E95" s="35">
        <f t="shared" si="3"/>
        <v>79.546809095910504</v>
      </c>
    </row>
    <row r="96" spans="1:5" ht="31.5">
      <c r="A96" s="1" t="s">
        <v>138</v>
      </c>
      <c r="B96" s="17" t="s">
        <v>137</v>
      </c>
      <c r="C96" s="31">
        <v>40000</v>
      </c>
      <c r="D96" s="36">
        <v>42000</v>
      </c>
      <c r="E96" s="35">
        <f t="shared" si="3"/>
        <v>105</v>
      </c>
    </row>
    <row r="97" spans="1:5" ht="31.5">
      <c r="A97" s="1" t="s">
        <v>139</v>
      </c>
      <c r="B97" s="17" t="s">
        <v>137</v>
      </c>
      <c r="C97" s="31">
        <v>273010</v>
      </c>
      <c r="D97" s="36">
        <v>202529</v>
      </c>
      <c r="E97" s="35">
        <f t="shared" si="3"/>
        <v>74.183729533716715</v>
      </c>
    </row>
    <row r="98" spans="1:5" ht="31.5">
      <c r="A98" s="1" t="s">
        <v>290</v>
      </c>
      <c r="B98" s="17" t="s">
        <v>137</v>
      </c>
      <c r="C98" s="31">
        <v>297726</v>
      </c>
      <c r="D98" s="36">
        <v>241292</v>
      </c>
      <c r="E98" s="35"/>
    </row>
    <row r="99" spans="1:5" ht="15.75">
      <c r="A99" s="8" t="s">
        <v>140</v>
      </c>
      <c r="B99" s="9" t="s">
        <v>141</v>
      </c>
      <c r="C99" s="31">
        <f>C100+C104</f>
        <v>2699610</v>
      </c>
      <c r="D99" s="31">
        <f>D100+D104</f>
        <v>1346600</v>
      </c>
      <c r="E99" s="35">
        <f t="shared" si="3"/>
        <v>49.881279147728748</v>
      </c>
    </row>
    <row r="100" spans="1:5" ht="32.25" customHeight="1">
      <c r="A100" s="8" t="s">
        <v>142</v>
      </c>
      <c r="B100" s="9" t="s">
        <v>143</v>
      </c>
      <c r="C100" s="31">
        <f>C101</f>
        <v>2601360</v>
      </c>
      <c r="D100" s="31">
        <f>D101</f>
        <v>1134753</v>
      </c>
      <c r="E100" s="35">
        <f t="shared" si="3"/>
        <v>43.621528738813545</v>
      </c>
    </row>
    <row r="101" spans="1:5" ht="33.75" customHeight="1">
      <c r="A101" s="1" t="s">
        <v>144</v>
      </c>
      <c r="B101" s="12" t="s">
        <v>145</v>
      </c>
      <c r="C101" s="31">
        <f>C102+C103</f>
        <v>2601360</v>
      </c>
      <c r="D101" s="31">
        <f>D102+D103</f>
        <v>1134753</v>
      </c>
      <c r="E101" s="35">
        <f t="shared" si="3"/>
        <v>43.621528738813545</v>
      </c>
    </row>
    <row r="102" spans="1:5" ht="31.5">
      <c r="A102" s="8" t="s">
        <v>146</v>
      </c>
      <c r="B102" s="12" t="s">
        <v>145</v>
      </c>
      <c r="C102" s="31">
        <v>917464</v>
      </c>
      <c r="D102" s="36">
        <v>461838</v>
      </c>
      <c r="E102" s="35">
        <f t="shared" si="3"/>
        <v>50.338541893741883</v>
      </c>
    </row>
    <row r="103" spans="1:5" ht="33" customHeight="1">
      <c r="A103" s="8" t="s">
        <v>147</v>
      </c>
      <c r="B103" s="12" t="s">
        <v>145</v>
      </c>
      <c r="C103" s="31">
        <v>1683896</v>
      </c>
      <c r="D103" s="36">
        <v>672915</v>
      </c>
      <c r="E103" s="35">
        <f t="shared" si="3"/>
        <v>39.961790989467282</v>
      </c>
    </row>
    <row r="104" spans="1:5" ht="24" customHeight="1">
      <c r="A104" s="8" t="s">
        <v>148</v>
      </c>
      <c r="B104" s="12" t="s">
        <v>149</v>
      </c>
      <c r="C104" s="31">
        <f>C105</f>
        <v>98250</v>
      </c>
      <c r="D104" s="31">
        <f>D105</f>
        <v>211847</v>
      </c>
      <c r="E104" s="35">
        <f t="shared" si="3"/>
        <v>215.62035623409668</v>
      </c>
    </row>
    <row r="105" spans="1:5" ht="33" customHeight="1">
      <c r="A105" s="8" t="s">
        <v>150</v>
      </c>
      <c r="B105" s="12" t="s">
        <v>151</v>
      </c>
      <c r="C105" s="31">
        <f>C107</f>
        <v>98250</v>
      </c>
      <c r="D105" s="31">
        <f>D106+D107</f>
        <v>211847</v>
      </c>
      <c r="E105" s="35">
        <f t="shared" si="3"/>
        <v>215.62035623409668</v>
      </c>
    </row>
    <row r="106" spans="1:5" ht="33" customHeight="1">
      <c r="A106" s="8" t="s">
        <v>347</v>
      </c>
      <c r="B106" s="12" t="s">
        <v>153</v>
      </c>
      <c r="C106" s="31">
        <v>0</v>
      </c>
      <c r="D106" s="31">
        <v>113565</v>
      </c>
      <c r="E106" s="35"/>
    </row>
    <row r="107" spans="1:5" ht="33" customHeight="1">
      <c r="A107" s="8" t="s">
        <v>152</v>
      </c>
      <c r="B107" s="12" t="s">
        <v>153</v>
      </c>
      <c r="C107" s="31">
        <v>98250</v>
      </c>
      <c r="D107" s="36">
        <v>98282</v>
      </c>
      <c r="E107" s="35">
        <f t="shared" si="3"/>
        <v>100.03256997455469</v>
      </c>
    </row>
    <row r="108" spans="1:5" ht="31.5" customHeight="1">
      <c r="A108" s="38" t="s">
        <v>154</v>
      </c>
      <c r="B108" s="13" t="s">
        <v>155</v>
      </c>
      <c r="C108" s="30">
        <f>C109+C113</f>
        <v>50000</v>
      </c>
      <c r="D108" s="30">
        <f>D109+D113+D117</f>
        <v>649942</v>
      </c>
      <c r="E108" s="34">
        <f t="shared" si="3"/>
        <v>1299.884</v>
      </c>
    </row>
    <row r="109" spans="1:5" ht="66" customHeight="1">
      <c r="A109" s="8" t="s">
        <v>156</v>
      </c>
      <c r="B109" s="9" t="s">
        <v>157</v>
      </c>
      <c r="C109" s="31">
        <f t="shared" ref="C109:D109" si="5">C110</f>
        <v>25000</v>
      </c>
      <c r="D109" s="31">
        <f t="shared" si="5"/>
        <v>0</v>
      </c>
      <c r="E109" s="35">
        <f t="shared" si="3"/>
        <v>0</v>
      </c>
    </row>
    <row r="110" spans="1:5" ht="84" customHeight="1">
      <c r="A110" s="1" t="s">
        <v>281</v>
      </c>
      <c r="B110" s="12" t="s">
        <v>282</v>
      </c>
      <c r="C110" s="31">
        <f>C111</f>
        <v>25000</v>
      </c>
      <c r="D110" s="31">
        <f>D111</f>
        <v>0</v>
      </c>
      <c r="E110" s="35">
        <f t="shared" si="3"/>
        <v>0</v>
      </c>
    </row>
    <row r="111" spans="1:5" ht="84.75" customHeight="1">
      <c r="A111" s="1" t="s">
        <v>310</v>
      </c>
      <c r="B111" s="14" t="s">
        <v>311</v>
      </c>
      <c r="C111" s="31">
        <f>C112</f>
        <v>25000</v>
      </c>
      <c r="D111" s="31">
        <f>D112</f>
        <v>0</v>
      </c>
      <c r="E111" s="35">
        <f t="shared" si="3"/>
        <v>0</v>
      </c>
    </row>
    <row r="112" spans="1:5" ht="81.75" customHeight="1">
      <c r="A112" s="1" t="s">
        <v>312</v>
      </c>
      <c r="B112" s="14" t="s">
        <v>313</v>
      </c>
      <c r="C112" s="31">
        <v>25000</v>
      </c>
      <c r="D112" s="31">
        <v>0</v>
      </c>
      <c r="E112" s="35">
        <f t="shared" si="3"/>
        <v>0</v>
      </c>
    </row>
    <row r="113" spans="1:5" ht="31.5">
      <c r="A113" s="8" t="s">
        <v>275</v>
      </c>
      <c r="B113" s="12" t="s">
        <v>158</v>
      </c>
      <c r="C113" s="31">
        <f>C114</f>
        <v>25000</v>
      </c>
      <c r="D113" s="31">
        <f>D114</f>
        <v>641047</v>
      </c>
      <c r="E113" s="35">
        <f t="shared" ref="E113:E125" si="6">D113/C113*100</f>
        <v>2564.1880000000001</v>
      </c>
    </row>
    <row r="114" spans="1:5" ht="31.5">
      <c r="A114" s="8" t="s">
        <v>159</v>
      </c>
      <c r="B114" s="18" t="s">
        <v>160</v>
      </c>
      <c r="C114" s="31">
        <f t="shared" ref="C114:D115" si="7">C115</f>
        <v>25000</v>
      </c>
      <c r="D114" s="31">
        <f t="shared" si="7"/>
        <v>641047</v>
      </c>
      <c r="E114" s="35">
        <f t="shared" si="6"/>
        <v>2564.1880000000001</v>
      </c>
    </row>
    <row r="115" spans="1:5" ht="47.25">
      <c r="A115" s="8" t="s">
        <v>161</v>
      </c>
      <c r="B115" s="9" t="s">
        <v>162</v>
      </c>
      <c r="C115" s="31">
        <f t="shared" si="7"/>
        <v>25000</v>
      </c>
      <c r="D115" s="31">
        <f t="shared" si="7"/>
        <v>641047</v>
      </c>
      <c r="E115" s="35">
        <f t="shared" si="6"/>
        <v>2564.1880000000001</v>
      </c>
    </row>
    <row r="116" spans="1:5" ht="47.25">
      <c r="A116" s="8" t="s">
        <v>163</v>
      </c>
      <c r="B116" s="9" t="s">
        <v>162</v>
      </c>
      <c r="C116" s="31">
        <v>25000</v>
      </c>
      <c r="D116" s="36">
        <v>641047</v>
      </c>
      <c r="E116" s="35">
        <f t="shared" si="6"/>
        <v>2564.1880000000001</v>
      </c>
    </row>
    <row r="117" spans="1:5" ht="47.25">
      <c r="A117" s="8" t="s">
        <v>363</v>
      </c>
      <c r="B117" s="9" t="s">
        <v>364</v>
      </c>
      <c r="C117" s="31">
        <f>C118</f>
        <v>0</v>
      </c>
      <c r="D117" s="31">
        <f>D118</f>
        <v>8895</v>
      </c>
      <c r="E117" s="35" t="e">
        <f t="shared" si="6"/>
        <v>#DIV/0!</v>
      </c>
    </row>
    <row r="118" spans="1:5" ht="47.25">
      <c r="A118" s="8" t="s">
        <v>365</v>
      </c>
      <c r="B118" s="9" t="s">
        <v>366</v>
      </c>
      <c r="C118" s="31">
        <f>C119</f>
        <v>0</v>
      </c>
      <c r="D118" s="31">
        <f>D119</f>
        <v>8895</v>
      </c>
      <c r="E118" s="35" t="e">
        <f t="shared" si="6"/>
        <v>#DIV/0!</v>
      </c>
    </row>
    <row r="119" spans="1:5" ht="47.25">
      <c r="A119" s="8" t="s">
        <v>367</v>
      </c>
      <c r="B119" s="9" t="s">
        <v>366</v>
      </c>
      <c r="C119" s="31">
        <v>0</v>
      </c>
      <c r="D119" s="36">
        <v>8895</v>
      </c>
      <c r="E119" s="35" t="e">
        <f t="shared" si="6"/>
        <v>#DIV/0!</v>
      </c>
    </row>
    <row r="120" spans="1:5" ht="22.5" customHeight="1">
      <c r="A120" s="19" t="s">
        <v>164</v>
      </c>
      <c r="B120" s="20" t="s">
        <v>165</v>
      </c>
      <c r="C120" s="30">
        <f>C121+C155</f>
        <v>72500</v>
      </c>
      <c r="D120" s="30">
        <f>D121+D155+D158+D161</f>
        <v>47245</v>
      </c>
      <c r="E120" s="34">
        <f t="shared" si="6"/>
        <v>65.165517241379305</v>
      </c>
    </row>
    <row r="121" spans="1:5" ht="37.5" customHeight="1">
      <c r="A121" s="11" t="s">
        <v>166</v>
      </c>
      <c r="B121" s="12" t="s">
        <v>167</v>
      </c>
      <c r="C121" s="31">
        <f>C122+C126+C130+C139+C145+C148+C151+C133+C136+C142</f>
        <v>70500</v>
      </c>
      <c r="D121" s="31">
        <f>D122+D126+D130+D139+D145+D148+D151+D142</f>
        <v>21218</v>
      </c>
      <c r="E121" s="35">
        <f t="shared" si="6"/>
        <v>30.096453900709218</v>
      </c>
    </row>
    <row r="122" spans="1:5" ht="47.25">
      <c r="A122" s="11" t="s">
        <v>168</v>
      </c>
      <c r="B122" s="12" t="s">
        <v>169</v>
      </c>
      <c r="C122" s="31">
        <f>C123</f>
        <v>6900</v>
      </c>
      <c r="D122" s="31">
        <f>D123</f>
        <v>1974</v>
      </c>
      <c r="E122" s="35">
        <f t="shared" si="6"/>
        <v>28.608695652173914</v>
      </c>
    </row>
    <row r="123" spans="1:5" ht="66" customHeight="1">
      <c r="A123" s="11" t="s">
        <v>276</v>
      </c>
      <c r="B123" s="12" t="s">
        <v>170</v>
      </c>
      <c r="C123" s="31">
        <f>C124+C125</f>
        <v>6900</v>
      </c>
      <c r="D123" s="31">
        <f>D124+D125</f>
        <v>1974</v>
      </c>
      <c r="E123" s="35">
        <f t="shared" si="6"/>
        <v>28.608695652173914</v>
      </c>
    </row>
    <row r="124" spans="1:5" ht="69" customHeight="1">
      <c r="A124" s="11" t="s">
        <v>171</v>
      </c>
      <c r="B124" s="12" t="s">
        <v>170</v>
      </c>
      <c r="C124" s="31">
        <v>6900</v>
      </c>
      <c r="D124" s="36">
        <v>58</v>
      </c>
      <c r="E124" s="35">
        <f t="shared" si="6"/>
        <v>0.84057971014492761</v>
      </c>
    </row>
    <row r="125" spans="1:5" ht="69" customHeight="1">
      <c r="A125" s="11" t="s">
        <v>172</v>
      </c>
      <c r="B125" s="12" t="s">
        <v>170</v>
      </c>
      <c r="C125" s="31">
        <v>0</v>
      </c>
      <c r="D125" s="36">
        <v>1916</v>
      </c>
      <c r="E125" s="35" t="e">
        <f t="shared" si="6"/>
        <v>#DIV/0!</v>
      </c>
    </row>
    <row r="126" spans="1:5" ht="65.25" customHeight="1">
      <c r="A126" s="11" t="s">
        <v>173</v>
      </c>
      <c r="B126" s="12" t="s">
        <v>174</v>
      </c>
      <c r="C126" s="31">
        <f>C127</f>
        <v>34600</v>
      </c>
      <c r="D126" s="31">
        <f>D127</f>
        <v>4117</v>
      </c>
      <c r="E126" s="35">
        <f t="shared" ref="E126:E170" si="8">D126/C126*100</f>
        <v>11.898843930635838</v>
      </c>
    </row>
    <row r="127" spans="1:5" ht="94.5">
      <c r="A127" s="11" t="s">
        <v>175</v>
      </c>
      <c r="B127" s="12" t="s">
        <v>176</v>
      </c>
      <c r="C127" s="31">
        <f>C128+C129</f>
        <v>34600</v>
      </c>
      <c r="D127" s="31">
        <f>D128+D129</f>
        <v>4117</v>
      </c>
      <c r="E127" s="35">
        <f t="shared" si="8"/>
        <v>11.898843930635838</v>
      </c>
    </row>
    <row r="128" spans="1:5" ht="94.5">
      <c r="A128" s="11" t="s">
        <v>177</v>
      </c>
      <c r="B128" s="12" t="s">
        <v>176</v>
      </c>
      <c r="C128" s="31">
        <v>34600</v>
      </c>
      <c r="D128" s="36">
        <v>3367</v>
      </c>
      <c r="E128" s="35">
        <f t="shared" si="8"/>
        <v>9.7312138728323703</v>
      </c>
    </row>
    <row r="129" spans="1:5" ht="94.5">
      <c r="A129" s="11" t="s">
        <v>368</v>
      </c>
      <c r="B129" s="12" t="s">
        <v>176</v>
      </c>
      <c r="C129" s="31">
        <v>0</v>
      </c>
      <c r="D129" s="36">
        <v>750</v>
      </c>
      <c r="E129" s="35" t="e">
        <f t="shared" si="8"/>
        <v>#DIV/0!</v>
      </c>
    </row>
    <row r="130" spans="1:5" ht="47.25">
      <c r="A130" s="11" t="s">
        <v>178</v>
      </c>
      <c r="B130" s="12" t="s">
        <v>179</v>
      </c>
      <c r="C130" s="31">
        <f>C131</f>
        <v>3100</v>
      </c>
      <c r="D130" s="31">
        <f>D131</f>
        <v>590</v>
      </c>
      <c r="E130" s="35">
        <f t="shared" si="8"/>
        <v>19.032258064516128</v>
      </c>
    </row>
    <row r="131" spans="1:5" ht="61.5" customHeight="1">
      <c r="A131" s="11" t="s">
        <v>180</v>
      </c>
      <c r="B131" s="12" t="s">
        <v>181</v>
      </c>
      <c r="C131" s="31">
        <f>C132</f>
        <v>3100</v>
      </c>
      <c r="D131" s="31">
        <f>D132</f>
        <v>590</v>
      </c>
      <c r="E131" s="35">
        <f t="shared" si="8"/>
        <v>19.032258064516128</v>
      </c>
    </row>
    <row r="132" spans="1:5" ht="64.5" customHeight="1">
      <c r="A132" s="11" t="s">
        <v>182</v>
      </c>
      <c r="B132" s="12" t="s">
        <v>181</v>
      </c>
      <c r="C132" s="31">
        <v>3100</v>
      </c>
      <c r="D132" s="36">
        <v>590</v>
      </c>
      <c r="E132" s="35">
        <f t="shared" si="8"/>
        <v>19.032258064516128</v>
      </c>
    </row>
    <row r="133" spans="1:5" ht="64.5" customHeight="1">
      <c r="A133" s="11" t="s">
        <v>316</v>
      </c>
      <c r="B133" s="12" t="s">
        <v>314</v>
      </c>
      <c r="C133" s="31">
        <f>C134</f>
        <v>700</v>
      </c>
      <c r="D133" s="31">
        <f>D134</f>
        <v>0</v>
      </c>
      <c r="E133" s="35">
        <f t="shared" si="8"/>
        <v>0</v>
      </c>
    </row>
    <row r="134" spans="1:5" ht="81" customHeight="1">
      <c r="A134" s="11" t="s">
        <v>317</v>
      </c>
      <c r="B134" s="14" t="s">
        <v>315</v>
      </c>
      <c r="C134" s="31">
        <f>C135</f>
        <v>700</v>
      </c>
      <c r="D134" s="31">
        <f>D135</f>
        <v>0</v>
      </c>
      <c r="E134" s="35">
        <f t="shared" si="8"/>
        <v>0</v>
      </c>
    </row>
    <row r="135" spans="1:5" ht="81" customHeight="1">
      <c r="A135" s="11" t="s">
        <v>318</v>
      </c>
      <c r="B135" s="14" t="s">
        <v>315</v>
      </c>
      <c r="C135" s="31">
        <v>700</v>
      </c>
      <c r="D135" s="36">
        <v>0</v>
      </c>
      <c r="E135" s="35">
        <f t="shared" si="8"/>
        <v>0</v>
      </c>
    </row>
    <row r="136" spans="1:5" ht="61.5" customHeight="1">
      <c r="A136" s="11" t="s">
        <v>321</v>
      </c>
      <c r="B136" s="14" t="s">
        <v>319</v>
      </c>
      <c r="C136" s="31">
        <f>C137</f>
        <v>500</v>
      </c>
      <c r="D136" s="36">
        <v>0</v>
      </c>
      <c r="E136" s="35">
        <f t="shared" si="8"/>
        <v>0</v>
      </c>
    </row>
    <row r="137" spans="1:5" ht="70.5" customHeight="1">
      <c r="A137" s="11" t="s">
        <v>322</v>
      </c>
      <c r="B137" s="14" t="s">
        <v>320</v>
      </c>
      <c r="C137" s="31">
        <f>C138</f>
        <v>500</v>
      </c>
      <c r="D137" s="36">
        <v>0</v>
      </c>
      <c r="E137" s="35">
        <f t="shared" si="8"/>
        <v>0</v>
      </c>
    </row>
    <row r="138" spans="1:5" ht="71.25" customHeight="1">
      <c r="A138" s="11" t="s">
        <v>323</v>
      </c>
      <c r="B138" s="14" t="s">
        <v>320</v>
      </c>
      <c r="C138" s="31">
        <v>500</v>
      </c>
      <c r="D138" s="36">
        <v>0</v>
      </c>
      <c r="E138" s="35">
        <f t="shared" si="8"/>
        <v>0</v>
      </c>
    </row>
    <row r="139" spans="1:5" ht="64.5" customHeight="1">
      <c r="A139" s="11" t="s">
        <v>183</v>
      </c>
      <c r="B139" s="12" t="s">
        <v>184</v>
      </c>
      <c r="C139" s="31">
        <f>C140</f>
        <v>900</v>
      </c>
      <c r="D139" s="31">
        <f>D140</f>
        <v>250</v>
      </c>
      <c r="E139" s="35">
        <f t="shared" si="8"/>
        <v>27.777777777777779</v>
      </c>
    </row>
    <row r="140" spans="1:5" ht="81" customHeight="1">
      <c r="A140" s="11" t="s">
        <v>185</v>
      </c>
      <c r="B140" s="12" t="s">
        <v>186</v>
      </c>
      <c r="C140" s="31">
        <f>C141</f>
        <v>900</v>
      </c>
      <c r="D140" s="31">
        <f>D141</f>
        <v>250</v>
      </c>
      <c r="E140" s="35">
        <f t="shared" si="8"/>
        <v>27.777777777777779</v>
      </c>
    </row>
    <row r="141" spans="1:5" ht="79.5" customHeight="1">
      <c r="A141" s="11" t="s">
        <v>187</v>
      </c>
      <c r="B141" s="12" t="s">
        <v>186</v>
      </c>
      <c r="C141" s="31">
        <v>900</v>
      </c>
      <c r="D141" s="36">
        <v>250</v>
      </c>
      <c r="E141" s="35">
        <f t="shared" si="8"/>
        <v>27.777777777777779</v>
      </c>
    </row>
    <row r="142" spans="1:5" ht="68.25" customHeight="1">
      <c r="A142" s="11" t="s">
        <v>300</v>
      </c>
      <c r="B142" s="12" t="s">
        <v>299</v>
      </c>
      <c r="C142" s="31">
        <f>C143</f>
        <v>200</v>
      </c>
      <c r="D142" s="36">
        <f>D143</f>
        <v>1650</v>
      </c>
      <c r="E142" s="35">
        <f t="shared" si="8"/>
        <v>825</v>
      </c>
    </row>
    <row r="143" spans="1:5" ht="101.25" customHeight="1">
      <c r="A143" s="11" t="s">
        <v>301</v>
      </c>
      <c r="B143" s="14" t="s">
        <v>298</v>
      </c>
      <c r="C143" s="31">
        <f>C144</f>
        <v>200</v>
      </c>
      <c r="D143" s="36">
        <f>D144</f>
        <v>1650</v>
      </c>
      <c r="E143" s="35">
        <f t="shared" si="8"/>
        <v>825</v>
      </c>
    </row>
    <row r="144" spans="1:5" ht="100.5" customHeight="1">
      <c r="A144" s="11" t="s">
        <v>302</v>
      </c>
      <c r="B144" s="14" t="s">
        <v>298</v>
      </c>
      <c r="C144" s="31">
        <v>200</v>
      </c>
      <c r="D144" s="36">
        <v>1650</v>
      </c>
      <c r="E144" s="35">
        <f t="shared" si="8"/>
        <v>825</v>
      </c>
    </row>
    <row r="145" spans="1:6" ht="52.5" customHeight="1">
      <c r="A145" s="11" t="s">
        <v>188</v>
      </c>
      <c r="B145" s="12" t="s">
        <v>189</v>
      </c>
      <c r="C145" s="31">
        <f>C146</f>
        <v>1900</v>
      </c>
      <c r="D145" s="31">
        <f>D146</f>
        <v>3355</v>
      </c>
      <c r="E145" s="35">
        <f t="shared" si="8"/>
        <v>176.57894736842107</v>
      </c>
    </row>
    <row r="146" spans="1:6" ht="78" customHeight="1">
      <c r="A146" s="11" t="s">
        <v>190</v>
      </c>
      <c r="B146" s="12" t="s">
        <v>191</v>
      </c>
      <c r="C146" s="31">
        <f>C147</f>
        <v>1900</v>
      </c>
      <c r="D146" s="31">
        <f>D147</f>
        <v>3355</v>
      </c>
      <c r="E146" s="35">
        <f t="shared" si="8"/>
        <v>176.57894736842107</v>
      </c>
    </row>
    <row r="147" spans="1:6" ht="82.5" customHeight="1">
      <c r="A147" s="11" t="s">
        <v>192</v>
      </c>
      <c r="B147" s="12" t="s">
        <v>191</v>
      </c>
      <c r="C147" s="31">
        <v>1900</v>
      </c>
      <c r="D147" s="36">
        <v>3355</v>
      </c>
      <c r="E147" s="35">
        <f t="shared" si="8"/>
        <v>176.57894736842107</v>
      </c>
    </row>
    <row r="148" spans="1:6" ht="53.25" customHeight="1">
      <c r="A148" s="11" t="s">
        <v>193</v>
      </c>
      <c r="B148" s="12" t="s">
        <v>194</v>
      </c>
      <c r="C148" s="31">
        <f>C149</f>
        <v>10400</v>
      </c>
      <c r="D148" s="31">
        <f>D149</f>
        <v>538</v>
      </c>
      <c r="E148" s="35">
        <f t="shared" si="8"/>
        <v>5.1730769230769234</v>
      </c>
    </row>
    <row r="149" spans="1:6" ht="67.5" customHeight="1">
      <c r="A149" s="11" t="s">
        <v>195</v>
      </c>
      <c r="B149" s="12" t="s">
        <v>196</v>
      </c>
      <c r="C149" s="31">
        <f>C150</f>
        <v>10400</v>
      </c>
      <c r="D149" s="31">
        <f>D150</f>
        <v>538</v>
      </c>
      <c r="E149" s="35">
        <f t="shared" si="8"/>
        <v>5.1730769230769234</v>
      </c>
    </row>
    <row r="150" spans="1:6" ht="67.5" customHeight="1">
      <c r="A150" s="11" t="s">
        <v>197</v>
      </c>
      <c r="B150" s="12" t="s">
        <v>196</v>
      </c>
      <c r="C150" s="31">
        <v>10400</v>
      </c>
      <c r="D150" s="36">
        <v>538</v>
      </c>
      <c r="E150" s="35">
        <f t="shared" si="8"/>
        <v>5.1730769230769234</v>
      </c>
    </row>
    <row r="151" spans="1:6" ht="63">
      <c r="A151" s="11" t="s">
        <v>198</v>
      </c>
      <c r="B151" s="12" t="s">
        <v>199</v>
      </c>
      <c r="C151" s="31">
        <f>C152</f>
        <v>11300</v>
      </c>
      <c r="D151" s="31">
        <f>D152</f>
        <v>8744</v>
      </c>
      <c r="E151" s="35">
        <f t="shared" si="8"/>
        <v>77.380530973451329</v>
      </c>
    </row>
    <row r="152" spans="1:6" ht="78.75">
      <c r="A152" s="8" t="s">
        <v>200</v>
      </c>
      <c r="B152" s="12" t="s">
        <v>201</v>
      </c>
      <c r="C152" s="31">
        <f>C153</f>
        <v>11300</v>
      </c>
      <c r="D152" s="31">
        <f>D153+D154</f>
        <v>8744</v>
      </c>
      <c r="E152" s="35">
        <f t="shared" si="8"/>
        <v>77.380530973451329</v>
      </c>
    </row>
    <row r="153" spans="1:6" ht="80.25" customHeight="1">
      <c r="A153" s="8" t="s">
        <v>202</v>
      </c>
      <c r="B153" s="12" t="s">
        <v>201</v>
      </c>
      <c r="C153" s="31">
        <v>11300</v>
      </c>
      <c r="D153" s="36">
        <v>7248</v>
      </c>
      <c r="E153" s="35">
        <f t="shared" si="8"/>
        <v>64.141592920353986</v>
      </c>
      <c r="F153" s="40"/>
    </row>
    <row r="154" spans="1:6" ht="80.25" customHeight="1">
      <c r="A154" s="8" t="s">
        <v>369</v>
      </c>
      <c r="B154" s="12" t="s">
        <v>201</v>
      </c>
      <c r="C154" s="31">
        <v>0</v>
      </c>
      <c r="D154" s="36">
        <v>1496</v>
      </c>
      <c r="E154" s="35" t="e">
        <f t="shared" si="8"/>
        <v>#DIV/0!</v>
      </c>
      <c r="F154" s="40"/>
    </row>
    <row r="155" spans="1:6" ht="33" customHeight="1">
      <c r="A155" s="41" t="s">
        <v>324</v>
      </c>
      <c r="B155" s="42" t="s">
        <v>325</v>
      </c>
      <c r="C155" s="31">
        <f>C156</f>
        <v>2000</v>
      </c>
      <c r="D155" s="31">
        <f>D156</f>
        <v>1000</v>
      </c>
      <c r="E155" s="35">
        <f t="shared" si="8"/>
        <v>50</v>
      </c>
    </row>
    <row r="156" spans="1:6" ht="65.25" customHeight="1">
      <c r="A156" s="11" t="s">
        <v>326</v>
      </c>
      <c r="B156" s="12" t="s">
        <v>327</v>
      </c>
      <c r="C156" s="31">
        <f>C157</f>
        <v>2000</v>
      </c>
      <c r="D156" s="31">
        <f>D157</f>
        <v>1000</v>
      </c>
      <c r="E156" s="35">
        <f t="shared" si="8"/>
        <v>50</v>
      </c>
    </row>
    <row r="157" spans="1:6" ht="65.25" customHeight="1">
      <c r="A157" s="11" t="s">
        <v>328</v>
      </c>
      <c r="B157" s="12" t="s">
        <v>327</v>
      </c>
      <c r="C157" s="31">
        <v>2000</v>
      </c>
      <c r="D157" s="36">
        <v>1000</v>
      </c>
      <c r="E157" s="35">
        <f t="shared" si="8"/>
        <v>50</v>
      </c>
    </row>
    <row r="158" spans="1:6" ht="65.25" customHeight="1">
      <c r="A158" s="11" t="s">
        <v>352</v>
      </c>
      <c r="B158" s="14" t="s">
        <v>348</v>
      </c>
      <c r="C158" s="31">
        <f>C159</f>
        <v>0</v>
      </c>
      <c r="D158" s="31">
        <f>D159</f>
        <v>-4973</v>
      </c>
      <c r="E158" s="35" t="e">
        <f t="shared" si="8"/>
        <v>#DIV/0!</v>
      </c>
    </row>
    <row r="159" spans="1:6" ht="65.25" customHeight="1">
      <c r="A159" s="11" t="s">
        <v>351</v>
      </c>
      <c r="B159" s="12" t="s">
        <v>349</v>
      </c>
      <c r="C159" s="31">
        <f>C160</f>
        <v>0</v>
      </c>
      <c r="D159" s="31">
        <f>D160</f>
        <v>-4973</v>
      </c>
      <c r="E159" s="35" t="e">
        <f t="shared" si="8"/>
        <v>#DIV/0!</v>
      </c>
    </row>
    <row r="160" spans="1:6" ht="65.25" customHeight="1">
      <c r="A160" s="11" t="s">
        <v>350</v>
      </c>
      <c r="B160" s="12" t="s">
        <v>349</v>
      </c>
      <c r="C160" s="31">
        <v>0</v>
      </c>
      <c r="D160" s="36">
        <v>-4973</v>
      </c>
      <c r="E160" s="35" t="e">
        <f t="shared" si="8"/>
        <v>#DIV/0!</v>
      </c>
    </row>
    <row r="161" spans="1:5" ht="27.75" customHeight="1">
      <c r="A161" s="11" t="s">
        <v>371</v>
      </c>
      <c r="B161" s="12" t="s">
        <v>370</v>
      </c>
      <c r="C161" s="31">
        <f>C162</f>
        <v>0</v>
      </c>
      <c r="D161" s="31">
        <f>D162</f>
        <v>30000</v>
      </c>
      <c r="E161" s="35" t="e">
        <f t="shared" si="8"/>
        <v>#DIV/0!</v>
      </c>
    </row>
    <row r="162" spans="1:5" ht="148.5" customHeight="1">
      <c r="A162" s="11" t="s">
        <v>372</v>
      </c>
      <c r="B162" s="14" t="s">
        <v>373</v>
      </c>
      <c r="C162" s="31">
        <f>C163</f>
        <v>0</v>
      </c>
      <c r="D162" s="31">
        <f>D163</f>
        <v>30000</v>
      </c>
      <c r="E162" s="35" t="e">
        <f t="shared" si="8"/>
        <v>#DIV/0!</v>
      </c>
    </row>
    <row r="163" spans="1:5" ht="145.5" customHeight="1">
      <c r="A163" s="11" t="s">
        <v>374</v>
      </c>
      <c r="B163" s="14" t="s">
        <v>373</v>
      </c>
      <c r="C163" s="31">
        <v>0</v>
      </c>
      <c r="D163" s="36">
        <v>30000</v>
      </c>
      <c r="E163" s="35" t="e">
        <f t="shared" si="8"/>
        <v>#DIV/0!</v>
      </c>
    </row>
    <row r="164" spans="1:5" ht="23.25" customHeight="1">
      <c r="A164" s="19" t="s">
        <v>284</v>
      </c>
      <c r="B164" s="21" t="s">
        <v>283</v>
      </c>
      <c r="C164" s="30">
        <f>C165</f>
        <v>1574000</v>
      </c>
      <c r="D164" s="30">
        <f>D165</f>
        <v>1096650</v>
      </c>
      <c r="E164" s="34">
        <f t="shared" si="8"/>
        <v>69.672808132147395</v>
      </c>
    </row>
    <row r="165" spans="1:5" ht="27" customHeight="1">
      <c r="A165" s="11" t="s">
        <v>293</v>
      </c>
      <c r="B165" s="12" t="s">
        <v>291</v>
      </c>
      <c r="C165" s="31">
        <f>C166</f>
        <v>1574000</v>
      </c>
      <c r="D165" s="31">
        <f>D166</f>
        <v>1096650</v>
      </c>
      <c r="E165" s="35">
        <f t="shared" si="8"/>
        <v>69.672808132147395</v>
      </c>
    </row>
    <row r="166" spans="1:5" ht="27" customHeight="1">
      <c r="A166" s="11" t="s">
        <v>294</v>
      </c>
      <c r="B166" s="12" t="s">
        <v>292</v>
      </c>
      <c r="C166" s="31">
        <f>C167+C168+C169+C170</f>
        <v>1574000</v>
      </c>
      <c r="D166" s="31">
        <f>D167+D168+D169+D170</f>
        <v>1096650</v>
      </c>
      <c r="E166" s="35">
        <f t="shared" si="8"/>
        <v>69.672808132147395</v>
      </c>
    </row>
    <row r="167" spans="1:5" ht="27" customHeight="1">
      <c r="A167" s="11" t="s">
        <v>329</v>
      </c>
      <c r="B167" s="12" t="s">
        <v>292</v>
      </c>
      <c r="C167" s="31">
        <v>1000000</v>
      </c>
      <c r="D167" s="36">
        <v>522650</v>
      </c>
      <c r="E167" s="35">
        <f t="shared" si="8"/>
        <v>52.264999999999993</v>
      </c>
    </row>
    <row r="168" spans="1:5" ht="27" customHeight="1">
      <c r="A168" s="11" t="s">
        <v>330</v>
      </c>
      <c r="B168" s="12" t="s">
        <v>292</v>
      </c>
      <c r="C168" s="31">
        <v>165000</v>
      </c>
      <c r="D168" s="36">
        <v>165000</v>
      </c>
      <c r="E168" s="35">
        <f t="shared" si="8"/>
        <v>100</v>
      </c>
    </row>
    <row r="169" spans="1:5" ht="27" customHeight="1">
      <c r="A169" s="11" t="s">
        <v>331</v>
      </c>
      <c r="B169" s="12" t="s">
        <v>292</v>
      </c>
      <c r="C169" s="31">
        <v>234000</v>
      </c>
      <c r="D169" s="36">
        <v>234000</v>
      </c>
      <c r="E169" s="35">
        <f t="shared" si="8"/>
        <v>100</v>
      </c>
    </row>
    <row r="170" spans="1:5" ht="27" customHeight="1">
      <c r="A170" s="11" t="s">
        <v>332</v>
      </c>
      <c r="B170" s="12" t="s">
        <v>292</v>
      </c>
      <c r="C170" s="31">
        <v>175000</v>
      </c>
      <c r="D170" s="36">
        <v>175000</v>
      </c>
      <c r="E170" s="35">
        <f t="shared" si="8"/>
        <v>100</v>
      </c>
    </row>
    <row r="171" spans="1:5" ht="15.75">
      <c r="A171" s="38" t="s">
        <v>203</v>
      </c>
      <c r="B171" s="13" t="s">
        <v>204</v>
      </c>
      <c r="C171" s="30">
        <f>C172+C221</f>
        <v>170312840</v>
      </c>
      <c r="D171" s="30">
        <f>D172+D225</f>
        <v>77423276</v>
      </c>
      <c r="E171" s="34">
        <f t="shared" ref="E171:E198" si="9">D171/C171*100</f>
        <v>45.459447449763623</v>
      </c>
    </row>
    <row r="172" spans="1:5" ht="31.5">
      <c r="A172" s="38" t="s">
        <v>205</v>
      </c>
      <c r="B172" s="13" t="s">
        <v>206</v>
      </c>
      <c r="C172" s="30">
        <f>C173+C177+C195+C217</f>
        <v>168762840</v>
      </c>
      <c r="D172" s="30">
        <f>D173+D177+D195+D217</f>
        <v>77524729</v>
      </c>
      <c r="E172" s="34">
        <f t="shared" si="9"/>
        <v>45.937084846403394</v>
      </c>
    </row>
    <row r="173" spans="1:5" ht="15.75">
      <c r="A173" s="38" t="s">
        <v>207</v>
      </c>
      <c r="B173" s="13" t="s">
        <v>208</v>
      </c>
      <c r="C173" s="30">
        <f>C174</f>
        <v>49422000</v>
      </c>
      <c r="D173" s="30">
        <f>D174</f>
        <v>24711000</v>
      </c>
      <c r="E173" s="34">
        <f t="shared" si="9"/>
        <v>50</v>
      </c>
    </row>
    <row r="174" spans="1:5" ht="19.5" customHeight="1">
      <c r="A174" s="11" t="s">
        <v>209</v>
      </c>
      <c r="B174" s="1" t="s">
        <v>210</v>
      </c>
      <c r="C174" s="31">
        <f t="shared" ref="C174:D175" si="10">C175</f>
        <v>49422000</v>
      </c>
      <c r="D174" s="31">
        <f t="shared" si="10"/>
        <v>24711000</v>
      </c>
      <c r="E174" s="35">
        <f t="shared" si="9"/>
        <v>50</v>
      </c>
    </row>
    <row r="175" spans="1:5" ht="35.25" customHeight="1">
      <c r="A175" s="11" t="s">
        <v>211</v>
      </c>
      <c r="B175" s="9" t="s">
        <v>212</v>
      </c>
      <c r="C175" s="31">
        <f t="shared" si="10"/>
        <v>49422000</v>
      </c>
      <c r="D175" s="31">
        <f t="shared" si="10"/>
        <v>24711000</v>
      </c>
      <c r="E175" s="35">
        <f t="shared" si="9"/>
        <v>50</v>
      </c>
    </row>
    <row r="176" spans="1:5" ht="33.75" customHeight="1">
      <c r="A176" s="11" t="s">
        <v>213</v>
      </c>
      <c r="B176" s="9" t="s">
        <v>212</v>
      </c>
      <c r="C176" s="31">
        <v>49422000</v>
      </c>
      <c r="D176" s="36">
        <v>24711000</v>
      </c>
      <c r="E176" s="35">
        <f t="shared" si="9"/>
        <v>50</v>
      </c>
    </row>
    <row r="177" spans="1:5" ht="31.5">
      <c r="A177" s="19" t="s">
        <v>214</v>
      </c>
      <c r="B177" s="21" t="s">
        <v>215</v>
      </c>
      <c r="C177" s="30">
        <f>C178+C181+C184+C190+C187</f>
        <v>95266340</v>
      </c>
      <c r="D177" s="30">
        <f>D178+D181+D184+D190+D187</f>
        <v>41501816</v>
      </c>
      <c r="E177" s="34">
        <f t="shared" si="9"/>
        <v>43.563987028366995</v>
      </c>
    </row>
    <row r="178" spans="1:5" ht="82.5" customHeight="1">
      <c r="A178" s="11" t="s">
        <v>216</v>
      </c>
      <c r="B178" s="12" t="s">
        <v>217</v>
      </c>
      <c r="C178" s="31">
        <f>C179</f>
        <v>38593000</v>
      </c>
      <c r="D178" s="31">
        <f>D179</f>
        <v>14502149</v>
      </c>
      <c r="E178" s="35">
        <f t="shared" si="9"/>
        <v>37.577148705723836</v>
      </c>
    </row>
    <row r="179" spans="1:5" ht="78.75">
      <c r="A179" s="11" t="s">
        <v>218</v>
      </c>
      <c r="B179" s="12" t="s">
        <v>219</v>
      </c>
      <c r="C179" s="31">
        <f>C180</f>
        <v>38593000</v>
      </c>
      <c r="D179" s="31">
        <f>D180</f>
        <v>14502149</v>
      </c>
      <c r="E179" s="35">
        <f t="shared" si="9"/>
        <v>37.577148705723836</v>
      </c>
    </row>
    <row r="180" spans="1:5" ht="78.75">
      <c r="A180" s="11" t="s">
        <v>220</v>
      </c>
      <c r="B180" s="12" t="s">
        <v>219</v>
      </c>
      <c r="C180" s="31">
        <v>38593000</v>
      </c>
      <c r="D180" s="36">
        <v>14502149</v>
      </c>
      <c r="E180" s="35">
        <f t="shared" si="9"/>
        <v>37.577148705723836</v>
      </c>
    </row>
    <row r="181" spans="1:5" ht="31.5">
      <c r="A181" s="11" t="s">
        <v>221</v>
      </c>
      <c r="B181" s="12" t="s">
        <v>222</v>
      </c>
      <c r="C181" s="31">
        <f>C182</f>
        <v>302400</v>
      </c>
      <c r="D181" s="31">
        <f>D182</f>
        <v>0</v>
      </c>
      <c r="E181" s="35">
        <f t="shared" si="9"/>
        <v>0</v>
      </c>
    </row>
    <row r="182" spans="1:5" ht="31.5">
      <c r="A182" s="11" t="s">
        <v>223</v>
      </c>
      <c r="B182" s="12" t="s">
        <v>224</v>
      </c>
      <c r="C182" s="31">
        <f>C183</f>
        <v>302400</v>
      </c>
      <c r="D182" s="31">
        <f>D183</f>
        <v>0</v>
      </c>
      <c r="E182" s="35">
        <f t="shared" si="9"/>
        <v>0</v>
      </c>
    </row>
    <row r="183" spans="1:5" ht="31.5">
      <c r="A183" s="11" t="s">
        <v>225</v>
      </c>
      <c r="B183" s="12" t="s">
        <v>224</v>
      </c>
      <c r="C183" s="31">
        <v>302400</v>
      </c>
      <c r="D183" s="36">
        <v>0</v>
      </c>
      <c r="E183" s="35">
        <f t="shared" si="9"/>
        <v>0</v>
      </c>
    </row>
    <row r="184" spans="1:5" ht="15.75">
      <c r="A184" s="11" t="s">
        <v>226</v>
      </c>
      <c r="B184" s="1" t="s">
        <v>227</v>
      </c>
      <c r="C184" s="31">
        <f>C185</f>
        <v>29700</v>
      </c>
      <c r="D184" s="31">
        <f>D185</f>
        <v>0</v>
      </c>
      <c r="E184" s="35">
        <f t="shared" si="9"/>
        <v>0</v>
      </c>
    </row>
    <row r="185" spans="1:5" ht="31.5">
      <c r="A185" s="11" t="s">
        <v>228</v>
      </c>
      <c r="B185" s="12" t="s">
        <v>229</v>
      </c>
      <c r="C185" s="31">
        <f>C186</f>
        <v>29700</v>
      </c>
      <c r="D185" s="31">
        <f>D186</f>
        <v>0</v>
      </c>
      <c r="E185" s="35">
        <f t="shared" si="9"/>
        <v>0</v>
      </c>
    </row>
    <row r="186" spans="1:5" ht="31.5">
      <c r="A186" s="11" t="s">
        <v>230</v>
      </c>
      <c r="B186" s="12" t="s">
        <v>229</v>
      </c>
      <c r="C186" s="31">
        <v>29700</v>
      </c>
      <c r="D186" s="36">
        <v>0</v>
      </c>
      <c r="E186" s="35">
        <f t="shared" si="9"/>
        <v>0</v>
      </c>
    </row>
    <row r="187" spans="1:5" ht="31.5">
      <c r="A187" s="43" t="s">
        <v>333</v>
      </c>
      <c r="B187" s="33" t="s">
        <v>334</v>
      </c>
      <c r="C187" s="31">
        <f>C188</f>
        <v>545500</v>
      </c>
      <c r="D187" s="31">
        <f>D188</f>
        <v>545500</v>
      </c>
      <c r="E187" s="35">
        <f t="shared" si="9"/>
        <v>100</v>
      </c>
    </row>
    <row r="188" spans="1:5" ht="31.5">
      <c r="A188" s="43" t="s">
        <v>335</v>
      </c>
      <c r="B188" s="33" t="s">
        <v>336</v>
      </c>
      <c r="C188" s="31">
        <f>C189</f>
        <v>545500</v>
      </c>
      <c r="D188" s="31">
        <f>D189</f>
        <v>545500</v>
      </c>
      <c r="E188" s="35">
        <f t="shared" si="9"/>
        <v>100</v>
      </c>
    </row>
    <row r="189" spans="1:5" ht="31.5">
      <c r="A189" s="43" t="s">
        <v>337</v>
      </c>
      <c r="B189" s="33" t="s">
        <v>336</v>
      </c>
      <c r="C189" s="31">
        <v>545500</v>
      </c>
      <c r="D189" s="31">
        <v>545500</v>
      </c>
      <c r="E189" s="35">
        <f t="shared" si="9"/>
        <v>100</v>
      </c>
    </row>
    <row r="190" spans="1:5" ht="18" customHeight="1">
      <c r="A190" s="11" t="s">
        <v>231</v>
      </c>
      <c r="B190" s="9" t="s">
        <v>232</v>
      </c>
      <c r="C190" s="31">
        <f>C191</f>
        <v>55795740</v>
      </c>
      <c r="D190" s="31">
        <f>D191</f>
        <v>26454167</v>
      </c>
      <c r="E190" s="35">
        <f t="shared" si="9"/>
        <v>47.412521099281058</v>
      </c>
    </row>
    <row r="191" spans="1:5" ht="15.75">
      <c r="A191" s="11" t="s">
        <v>233</v>
      </c>
      <c r="B191" s="1" t="s">
        <v>234</v>
      </c>
      <c r="C191" s="31">
        <f>C192+C193+C194</f>
        <v>55795740</v>
      </c>
      <c r="D191" s="31">
        <f>D192+D193+D194</f>
        <v>26454167</v>
      </c>
      <c r="E191" s="35">
        <f t="shared" si="9"/>
        <v>47.412521099281058</v>
      </c>
    </row>
    <row r="192" spans="1:5" ht="15.75">
      <c r="A192" s="11" t="s">
        <v>235</v>
      </c>
      <c r="B192" s="1" t="s">
        <v>234</v>
      </c>
      <c r="C192" s="31">
        <v>38130</v>
      </c>
      <c r="D192" s="36">
        <v>0</v>
      </c>
      <c r="E192" s="35">
        <f t="shared" si="9"/>
        <v>0</v>
      </c>
    </row>
    <row r="193" spans="1:5" ht="15.75">
      <c r="A193" s="11" t="s">
        <v>236</v>
      </c>
      <c r="B193" s="1" t="s">
        <v>234</v>
      </c>
      <c r="C193" s="31">
        <v>46532100</v>
      </c>
      <c r="D193" s="36">
        <v>26418131</v>
      </c>
      <c r="E193" s="35">
        <f t="shared" si="9"/>
        <v>56.773992577167164</v>
      </c>
    </row>
    <row r="194" spans="1:5" ht="15.75">
      <c r="A194" s="11" t="s">
        <v>237</v>
      </c>
      <c r="B194" s="1" t="s">
        <v>234</v>
      </c>
      <c r="C194" s="31">
        <v>9225510</v>
      </c>
      <c r="D194" s="36">
        <v>36036</v>
      </c>
      <c r="E194" s="35">
        <f t="shared" si="9"/>
        <v>0.39061255150121782</v>
      </c>
    </row>
    <row r="195" spans="1:5" ht="17.25" customHeight="1">
      <c r="A195" s="19" t="s">
        <v>238</v>
      </c>
      <c r="B195" s="21" t="s">
        <v>239</v>
      </c>
      <c r="C195" s="30">
        <f>C196+C201+C204+C210+C213+C207</f>
        <v>22604200</v>
      </c>
      <c r="D195" s="30">
        <f>D196+D201+D204+D210+D213+D207</f>
        <v>10824413</v>
      </c>
      <c r="E195" s="34">
        <f t="shared" si="9"/>
        <v>47.886733438918434</v>
      </c>
    </row>
    <row r="196" spans="1:5" ht="32.25" customHeight="1">
      <c r="A196" s="11" t="s">
        <v>277</v>
      </c>
      <c r="B196" s="12" t="s">
        <v>240</v>
      </c>
      <c r="C196" s="31">
        <f>C197</f>
        <v>3747400</v>
      </c>
      <c r="D196" s="31">
        <f>D197</f>
        <v>2164748</v>
      </c>
      <c r="E196" s="35">
        <f t="shared" si="9"/>
        <v>57.766664887655438</v>
      </c>
    </row>
    <row r="197" spans="1:5" ht="31.5">
      <c r="A197" s="11" t="s">
        <v>241</v>
      </c>
      <c r="B197" s="12" t="s">
        <v>242</v>
      </c>
      <c r="C197" s="31">
        <f>C198+C199+C200</f>
        <v>3747400</v>
      </c>
      <c r="D197" s="31">
        <f>D198+D199+D200</f>
        <v>2164748</v>
      </c>
      <c r="E197" s="35">
        <f t="shared" si="9"/>
        <v>57.766664887655438</v>
      </c>
    </row>
    <row r="198" spans="1:5" ht="33.75" customHeight="1">
      <c r="A198" s="11" t="s">
        <v>243</v>
      </c>
      <c r="B198" s="12" t="s">
        <v>244</v>
      </c>
      <c r="C198" s="31">
        <v>583000</v>
      </c>
      <c r="D198" s="36">
        <v>265500</v>
      </c>
      <c r="E198" s="35">
        <f t="shared" si="9"/>
        <v>45.540308747855917</v>
      </c>
    </row>
    <row r="199" spans="1:5" ht="31.5">
      <c r="A199" s="11" t="s">
        <v>245</v>
      </c>
      <c r="B199" s="12" t="s">
        <v>242</v>
      </c>
      <c r="C199" s="31">
        <v>1955000</v>
      </c>
      <c r="D199" s="36">
        <v>1589649</v>
      </c>
      <c r="E199" s="35">
        <f t="shared" ref="E199:E209" si="11">D199/C199*100</f>
        <v>81.31196930946291</v>
      </c>
    </row>
    <row r="200" spans="1:5" ht="31.5">
      <c r="A200" s="11" t="s">
        <v>246</v>
      </c>
      <c r="B200" s="12" t="s">
        <v>242</v>
      </c>
      <c r="C200" s="31">
        <v>1209400</v>
      </c>
      <c r="D200" s="36">
        <v>309599</v>
      </c>
      <c r="E200" s="35">
        <f t="shared" si="11"/>
        <v>25.599388126343641</v>
      </c>
    </row>
    <row r="201" spans="1:5" ht="33.75" customHeight="1">
      <c r="A201" s="11" t="s">
        <v>278</v>
      </c>
      <c r="B201" s="12" t="s">
        <v>247</v>
      </c>
      <c r="C201" s="31">
        <f>C202</f>
        <v>3969000</v>
      </c>
      <c r="D201" s="31">
        <f>D202</f>
        <v>1908413</v>
      </c>
      <c r="E201" s="35">
        <f t="shared" si="11"/>
        <v>48.082968002015619</v>
      </c>
    </row>
    <row r="202" spans="1:5" ht="47.25">
      <c r="A202" s="11" t="s">
        <v>248</v>
      </c>
      <c r="B202" s="12" t="s">
        <v>249</v>
      </c>
      <c r="C202" s="31">
        <f>C203</f>
        <v>3969000</v>
      </c>
      <c r="D202" s="31">
        <f>D203</f>
        <v>1908413</v>
      </c>
      <c r="E202" s="35">
        <f t="shared" si="11"/>
        <v>48.082968002015619</v>
      </c>
    </row>
    <row r="203" spans="1:5" ht="47.25">
      <c r="A203" s="11" t="s">
        <v>250</v>
      </c>
      <c r="B203" s="12" t="s">
        <v>249</v>
      </c>
      <c r="C203" s="31">
        <v>3969000</v>
      </c>
      <c r="D203" s="36">
        <v>1908413</v>
      </c>
      <c r="E203" s="35">
        <f t="shared" si="11"/>
        <v>48.082968002015619</v>
      </c>
    </row>
    <row r="204" spans="1:5" ht="63">
      <c r="A204" s="11" t="s">
        <v>279</v>
      </c>
      <c r="B204" s="12" t="s">
        <v>251</v>
      </c>
      <c r="C204" s="31">
        <f>C205</f>
        <v>535000</v>
      </c>
      <c r="D204" s="31">
        <f>D205</f>
        <v>198101</v>
      </c>
      <c r="E204" s="35">
        <f t="shared" si="11"/>
        <v>37.028224299065421</v>
      </c>
    </row>
    <row r="205" spans="1:5" ht="65.25" customHeight="1">
      <c r="A205" s="11" t="s">
        <v>252</v>
      </c>
      <c r="B205" s="12" t="s">
        <v>253</v>
      </c>
      <c r="C205" s="31">
        <f>C206</f>
        <v>535000</v>
      </c>
      <c r="D205" s="31">
        <f>D206</f>
        <v>198101</v>
      </c>
      <c r="E205" s="35">
        <f t="shared" si="11"/>
        <v>37.028224299065421</v>
      </c>
    </row>
    <row r="206" spans="1:5" ht="63" customHeight="1">
      <c r="A206" s="11" t="s">
        <v>254</v>
      </c>
      <c r="B206" s="12" t="s">
        <v>253</v>
      </c>
      <c r="C206" s="31">
        <v>535000</v>
      </c>
      <c r="D206" s="36">
        <v>198101</v>
      </c>
      <c r="E206" s="35">
        <f t="shared" si="11"/>
        <v>37.028224299065421</v>
      </c>
    </row>
    <row r="207" spans="1:5" ht="56.25" customHeight="1">
      <c r="A207" s="8" t="s">
        <v>338</v>
      </c>
      <c r="B207" s="33" t="s">
        <v>346</v>
      </c>
      <c r="C207" s="31">
        <f>C208</f>
        <v>1254200</v>
      </c>
      <c r="D207" s="31">
        <f>D208</f>
        <v>0</v>
      </c>
      <c r="E207" s="35">
        <f t="shared" si="11"/>
        <v>0</v>
      </c>
    </row>
    <row r="208" spans="1:5" ht="56.25" customHeight="1">
      <c r="A208" s="43" t="s">
        <v>339</v>
      </c>
      <c r="B208" s="33" t="s">
        <v>345</v>
      </c>
      <c r="C208" s="31">
        <f>C209</f>
        <v>1254200</v>
      </c>
      <c r="D208" s="31">
        <f>D209</f>
        <v>0</v>
      </c>
      <c r="E208" s="35">
        <f t="shared" si="11"/>
        <v>0</v>
      </c>
    </row>
    <row r="209" spans="1:5" ht="52.5" customHeight="1">
      <c r="A209" s="11" t="s">
        <v>340</v>
      </c>
      <c r="B209" s="33" t="s">
        <v>345</v>
      </c>
      <c r="C209" s="31">
        <v>1254200</v>
      </c>
      <c r="D209" s="36">
        <v>0</v>
      </c>
      <c r="E209" s="35">
        <f t="shared" si="11"/>
        <v>0</v>
      </c>
    </row>
    <row r="210" spans="1:5" ht="48" customHeight="1">
      <c r="A210" s="11" t="s">
        <v>280</v>
      </c>
      <c r="B210" s="12" t="s">
        <v>255</v>
      </c>
      <c r="C210" s="31">
        <f>C211</f>
        <v>338600</v>
      </c>
      <c r="D210" s="31">
        <f>D211</f>
        <v>143166</v>
      </c>
      <c r="E210" s="35">
        <f t="shared" ref="E210:E212" si="12">D210/C210*100</f>
        <v>42.281748375664499</v>
      </c>
    </row>
    <row r="211" spans="1:5" ht="47.25">
      <c r="A211" s="11" t="s">
        <v>256</v>
      </c>
      <c r="B211" s="12" t="s">
        <v>257</v>
      </c>
      <c r="C211" s="31">
        <f>C212</f>
        <v>338600</v>
      </c>
      <c r="D211" s="31">
        <f>D212</f>
        <v>143166</v>
      </c>
      <c r="E211" s="35">
        <f t="shared" si="12"/>
        <v>42.281748375664499</v>
      </c>
    </row>
    <row r="212" spans="1:5" ht="47.25">
      <c r="A212" s="11" t="s">
        <v>258</v>
      </c>
      <c r="B212" s="12" t="s">
        <v>257</v>
      </c>
      <c r="C212" s="31">
        <v>338600</v>
      </c>
      <c r="D212" s="36">
        <v>143166</v>
      </c>
      <c r="E212" s="35">
        <f t="shared" si="12"/>
        <v>42.281748375664499</v>
      </c>
    </row>
    <row r="213" spans="1:5" ht="15.75">
      <c r="A213" s="8" t="s">
        <v>259</v>
      </c>
      <c r="B213" s="9" t="s">
        <v>260</v>
      </c>
      <c r="C213" s="31">
        <f>C214</f>
        <v>12760000</v>
      </c>
      <c r="D213" s="31">
        <f>D214</f>
        <v>6409985</v>
      </c>
      <c r="E213" s="35">
        <f t="shared" ref="E213:E230" si="13">D213/C213*100</f>
        <v>50.234992163009409</v>
      </c>
    </row>
    <row r="214" spans="1:5" ht="15.75">
      <c r="A214" s="8" t="s">
        <v>261</v>
      </c>
      <c r="B214" s="1" t="s">
        <v>262</v>
      </c>
      <c r="C214" s="31">
        <f>C215</f>
        <v>12760000</v>
      </c>
      <c r="D214" s="31">
        <f>D215</f>
        <v>6409985</v>
      </c>
      <c r="E214" s="35">
        <f t="shared" si="13"/>
        <v>50.234992163009409</v>
      </c>
    </row>
    <row r="215" spans="1:5" ht="15.75">
      <c r="A215" s="8" t="s">
        <v>263</v>
      </c>
      <c r="B215" s="1" t="s">
        <v>262</v>
      </c>
      <c r="C215" s="31">
        <v>12760000</v>
      </c>
      <c r="D215" s="36">
        <v>6409985</v>
      </c>
      <c r="E215" s="35">
        <f t="shared" si="13"/>
        <v>50.234992163009409</v>
      </c>
    </row>
    <row r="216" spans="1:5" ht="15.75">
      <c r="A216" s="19" t="s">
        <v>264</v>
      </c>
      <c r="B216" s="23" t="s">
        <v>265</v>
      </c>
      <c r="C216" s="30">
        <f t="shared" ref="C216:D217" si="14">C217</f>
        <v>1470300</v>
      </c>
      <c r="D216" s="30">
        <f t="shared" si="14"/>
        <v>487500</v>
      </c>
      <c r="E216" s="34">
        <f t="shared" si="13"/>
        <v>33.156498673740053</v>
      </c>
    </row>
    <row r="217" spans="1:5" ht="15.75">
      <c r="A217" s="2" t="s">
        <v>270</v>
      </c>
      <c r="B217" s="22" t="s">
        <v>266</v>
      </c>
      <c r="C217" s="31">
        <f t="shared" si="14"/>
        <v>1470300</v>
      </c>
      <c r="D217" s="31">
        <f t="shared" si="14"/>
        <v>487500</v>
      </c>
      <c r="E217" s="35">
        <f t="shared" si="13"/>
        <v>33.156498673740053</v>
      </c>
    </row>
    <row r="218" spans="1:5" ht="31.5">
      <c r="A218" s="2" t="s">
        <v>269</v>
      </c>
      <c r="B218" s="22" t="s">
        <v>267</v>
      </c>
      <c r="C218" s="31">
        <f>C219+C220</f>
        <v>1470300</v>
      </c>
      <c r="D218" s="31">
        <f>D219+D220</f>
        <v>487500</v>
      </c>
      <c r="E218" s="35">
        <f t="shared" si="13"/>
        <v>33.156498673740053</v>
      </c>
    </row>
    <row r="219" spans="1:5" ht="29.25" customHeight="1">
      <c r="A219" s="2" t="s">
        <v>271</v>
      </c>
      <c r="B219" s="22" t="s">
        <v>267</v>
      </c>
      <c r="C219" s="31">
        <v>700000</v>
      </c>
      <c r="D219" s="36">
        <v>487500</v>
      </c>
      <c r="E219" s="35">
        <f t="shared" si="13"/>
        <v>69.642857142857139</v>
      </c>
    </row>
    <row r="220" spans="1:5" ht="31.5" customHeight="1">
      <c r="A220" s="2" t="s">
        <v>272</v>
      </c>
      <c r="B220" s="22" t="s">
        <v>267</v>
      </c>
      <c r="C220" s="31">
        <v>770300</v>
      </c>
      <c r="D220" s="36">
        <v>0</v>
      </c>
      <c r="E220" s="35">
        <f t="shared" si="13"/>
        <v>0</v>
      </c>
    </row>
    <row r="221" spans="1:5" ht="31.5" customHeight="1">
      <c r="A221" s="47" t="s">
        <v>357</v>
      </c>
      <c r="B221" s="48" t="s">
        <v>358</v>
      </c>
      <c r="C221" s="30">
        <f>C222</f>
        <v>1550000</v>
      </c>
      <c r="D221" s="36"/>
      <c r="E221" s="35"/>
    </row>
    <row r="222" spans="1:5" ht="31.5" customHeight="1">
      <c r="A222" s="41" t="s">
        <v>359</v>
      </c>
      <c r="B222" s="33" t="s">
        <v>360</v>
      </c>
      <c r="C222" s="31">
        <f>C223</f>
        <v>1550000</v>
      </c>
      <c r="D222" s="36"/>
      <c r="E222" s="35"/>
    </row>
    <row r="223" spans="1:5" ht="31.5" customHeight="1">
      <c r="A223" s="41" t="s">
        <v>361</v>
      </c>
      <c r="B223" s="33" t="s">
        <v>360</v>
      </c>
      <c r="C223" s="31">
        <f>C224</f>
        <v>1550000</v>
      </c>
      <c r="D223" s="36"/>
      <c r="E223" s="35"/>
    </row>
    <row r="224" spans="1:5" ht="31.5" customHeight="1">
      <c r="A224" s="41" t="s">
        <v>362</v>
      </c>
      <c r="B224" s="33" t="s">
        <v>360</v>
      </c>
      <c r="C224" s="31">
        <v>1550000</v>
      </c>
      <c r="D224" s="36"/>
      <c r="E224" s="35"/>
    </row>
    <row r="225" spans="1:7" ht="49.5" customHeight="1">
      <c r="A225" s="44" t="s">
        <v>303</v>
      </c>
      <c r="B225" s="45" t="s">
        <v>305</v>
      </c>
      <c r="C225" s="46">
        <v>0</v>
      </c>
      <c r="D225" s="58">
        <f>D226</f>
        <v>-101453</v>
      </c>
      <c r="E225" s="34" t="e">
        <f t="shared" si="13"/>
        <v>#DIV/0!</v>
      </c>
    </row>
    <row r="226" spans="1:7" ht="48" customHeight="1">
      <c r="A226" s="32" t="s">
        <v>306</v>
      </c>
      <c r="B226" s="33" t="s">
        <v>304</v>
      </c>
      <c r="C226" s="37">
        <f>C227</f>
        <v>0</v>
      </c>
      <c r="D226" s="36">
        <f>D227</f>
        <v>-101453</v>
      </c>
      <c r="E226" s="35" t="e">
        <f t="shared" si="13"/>
        <v>#DIV/0!</v>
      </c>
    </row>
    <row r="227" spans="1:7" ht="46.5" customHeight="1">
      <c r="A227" s="32" t="s">
        <v>308</v>
      </c>
      <c r="B227" s="33" t="s">
        <v>307</v>
      </c>
      <c r="C227" s="37">
        <f>C229</f>
        <v>0</v>
      </c>
      <c r="D227" s="36">
        <f>D228+D229</f>
        <v>-101453</v>
      </c>
      <c r="E227" s="35" t="e">
        <f t="shared" si="13"/>
        <v>#DIV/0!</v>
      </c>
    </row>
    <row r="228" spans="1:7" ht="46.5" customHeight="1">
      <c r="A228" s="32" t="s">
        <v>353</v>
      </c>
      <c r="B228" s="33" t="s">
        <v>307</v>
      </c>
      <c r="C228" s="37">
        <v>0</v>
      </c>
      <c r="D228" s="36">
        <v>-3204</v>
      </c>
      <c r="E228" s="35" t="e">
        <f t="shared" ref="E228" si="15">D228/C228*100</f>
        <v>#DIV/0!</v>
      </c>
    </row>
    <row r="229" spans="1:7" ht="46.5" customHeight="1">
      <c r="A229" s="32" t="s">
        <v>309</v>
      </c>
      <c r="B229" s="33" t="s">
        <v>307</v>
      </c>
      <c r="C229" s="37">
        <v>0</v>
      </c>
      <c r="D229" s="36">
        <v>-98249</v>
      </c>
      <c r="E229" s="35" t="e">
        <f t="shared" si="13"/>
        <v>#DIV/0!</v>
      </c>
    </row>
    <row r="230" spans="1:7" ht="21.75" customHeight="1">
      <c r="A230" s="8"/>
      <c r="B230" s="24" t="s">
        <v>268</v>
      </c>
      <c r="C230" s="30">
        <f>C11+C171</f>
        <v>220405153</v>
      </c>
      <c r="D230" s="30">
        <f>D11+D171</f>
        <v>112315486</v>
      </c>
      <c r="E230" s="34">
        <f t="shared" si="13"/>
        <v>50.958647958652762</v>
      </c>
    </row>
    <row r="231" spans="1:7" ht="15.75">
      <c r="A231" s="4"/>
      <c r="B231" s="25"/>
      <c r="C231" s="5"/>
      <c r="D231" s="4"/>
      <c r="E231" s="4"/>
    </row>
    <row r="232" spans="1:7" ht="42.75" customHeight="1">
      <c r="A232" s="52"/>
      <c r="B232" s="52"/>
      <c r="C232" s="52"/>
      <c r="D232" s="52"/>
      <c r="E232" s="52"/>
      <c r="F232" s="52"/>
      <c r="G232" s="52"/>
    </row>
    <row r="233" spans="1:7" ht="18.75" customHeight="1">
      <c r="A233" s="53"/>
      <c r="B233" s="53"/>
      <c r="C233" s="53"/>
      <c r="D233" s="53"/>
      <c r="E233" s="53"/>
      <c r="F233" s="53"/>
      <c r="G233" s="53"/>
    </row>
    <row r="234" spans="1:7" ht="18" customHeight="1">
      <c r="A234" s="53"/>
      <c r="B234" s="53"/>
      <c r="C234" s="53"/>
      <c r="D234" s="53"/>
      <c r="E234" s="53"/>
      <c r="F234" s="53"/>
      <c r="G234" s="53"/>
    </row>
    <row r="235" spans="1:7" ht="24.75" customHeight="1">
      <c r="A235" s="52"/>
      <c r="B235" s="52"/>
      <c r="C235" s="52"/>
      <c r="D235" s="52"/>
      <c r="E235" s="52"/>
      <c r="F235" s="52"/>
      <c r="G235" s="52"/>
    </row>
    <row r="236" spans="1:7" ht="14.25" customHeight="1">
      <c r="A236" s="53"/>
      <c r="B236" s="53"/>
      <c r="C236" s="53"/>
      <c r="D236" s="53"/>
      <c r="E236" s="53"/>
      <c r="F236" s="53"/>
      <c r="G236" s="53"/>
    </row>
    <row r="237" spans="1:7">
      <c r="A237" s="53"/>
      <c r="B237" s="53"/>
      <c r="C237" s="53"/>
      <c r="D237" s="53"/>
      <c r="E237" s="53"/>
      <c r="F237" s="53"/>
      <c r="G237" s="53"/>
    </row>
    <row r="238" spans="1:7">
      <c r="A238" s="56"/>
      <c r="B238" s="56"/>
      <c r="C238" s="56"/>
      <c r="D238" s="56"/>
      <c r="E238" s="56"/>
      <c r="F238" s="56"/>
      <c r="G238" s="56"/>
    </row>
    <row r="239" spans="1:7" ht="15.75" customHeight="1">
      <c r="A239" s="57"/>
      <c r="B239" s="57"/>
      <c r="C239" s="57"/>
      <c r="D239" s="57"/>
      <c r="E239" s="57"/>
    </row>
    <row r="240" spans="1:7">
      <c r="A240" s="53"/>
      <c r="B240" s="53"/>
      <c r="C240" s="53"/>
      <c r="D240" s="53"/>
      <c r="E240" s="53"/>
      <c r="F240" s="53"/>
    </row>
    <row r="241" spans="1:6">
      <c r="A241" s="53"/>
      <c r="B241" s="53"/>
      <c r="C241" s="53"/>
      <c r="D241" s="53"/>
      <c r="E241" s="53"/>
      <c r="F241" s="53"/>
    </row>
  </sheetData>
  <mergeCells count="21">
    <mergeCell ref="A241:F241"/>
    <mergeCell ref="A9:A10"/>
    <mergeCell ref="B9:B10"/>
    <mergeCell ref="C9:C10"/>
    <mergeCell ref="D9:D10"/>
    <mergeCell ref="E9:E10"/>
    <mergeCell ref="A236:G236"/>
    <mergeCell ref="A237:G237"/>
    <mergeCell ref="A238:G238"/>
    <mergeCell ref="A239:E239"/>
    <mergeCell ref="A240:F240"/>
    <mergeCell ref="A7:E7"/>
    <mergeCell ref="A232:G232"/>
    <mergeCell ref="A233:G233"/>
    <mergeCell ref="A234:G234"/>
    <mergeCell ref="A235:G235"/>
    <mergeCell ref="B2:E2"/>
    <mergeCell ref="B3:E3"/>
    <mergeCell ref="B4:E4"/>
    <mergeCell ref="B5:E5"/>
    <mergeCell ref="B6:C6"/>
  </mergeCells>
  <pageMargins left="0.70866141732283472" right="0.70866141732283472" top="0.74803149606299213" bottom="0.74803149606299213" header="0.31496062992125984" footer="0.31496062992125984"/>
  <pageSetup paperSize="9" scale="60" orientation="portrait" r:id="rId1"/>
  <headerFooter alignWithMargins="0"/>
  <rowBreaks count="8" manualBreakCount="8">
    <brk id="26" max="4" man="1"/>
    <brk id="44" max="4" man="1"/>
    <brk id="74" max="4" man="1"/>
    <brk id="107" max="4" man="1"/>
    <brk id="127" max="4" man="1"/>
    <brk id="149" max="4" man="1"/>
    <brk id="193" max="4" man="1"/>
    <brk id="225"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2022 год</vt:lpstr>
      <vt:lpstr>'2022 год'!Заголовки_для_печати</vt:lpstr>
      <vt:lpstr>'2022 год'!Область_печати</vt:lpstr>
    </vt:vector>
  </TitlesOfParts>
  <Company>Your Company Name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Your User Name</dc:creator>
  <cp:lastModifiedBy>Елена Бушмелева</cp:lastModifiedBy>
  <cp:lastPrinted>2024-01-29T12:04:00Z</cp:lastPrinted>
  <dcterms:created xsi:type="dcterms:W3CDTF">2009-10-22T06:45:00Z</dcterms:created>
  <dcterms:modified xsi:type="dcterms:W3CDTF">2024-07-12T07:18:31Z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47137B25B48A4C4DA345B6C7F5714B8F</vt:lpwstr>
  </property>
  <property fmtid="{D5CDD505-2E9C-101B-9397-08002B2CF9AE}" pid="3" name="KSOProductBuildVer">
    <vt:lpwstr>1033-11.2.0.11341</vt:lpwstr>
  </property>
</Properties>
</file>