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2023 год" sheetId="2" r:id="rId1"/>
  </sheets>
  <definedNames>
    <definedName name="_xlnm.Print_Titles" localSheetId="0">'2023 год'!$10:$11</definedName>
    <definedName name="_xlnm.Print_Area" localSheetId="0">'2023 год'!$A$2:$C$210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2" i="2"/>
  <c r="C203"/>
  <c r="C204"/>
  <c r="C205"/>
  <c r="D207"/>
  <c r="C168"/>
  <c r="C169"/>
  <c r="C95"/>
  <c r="C100"/>
  <c r="C200" l="1"/>
  <c r="C147" l="1"/>
  <c r="C196"/>
  <c r="C172" l="1"/>
  <c r="C125" l="1"/>
  <c r="C124" s="1"/>
  <c r="C131"/>
  <c r="C130" s="1"/>
  <c r="C14"/>
  <c r="C105" l="1"/>
  <c r="C23"/>
  <c r="C22" s="1"/>
  <c r="C143"/>
  <c r="C142" s="1"/>
  <c r="C146" l="1"/>
  <c r="C145" s="1"/>
  <c r="C199" l="1"/>
  <c r="C198" s="1"/>
  <c r="C190"/>
  <c r="C189" s="1"/>
  <c r="C82" l="1"/>
  <c r="C86"/>
  <c r="C85" s="1"/>
  <c r="C81" l="1"/>
  <c r="C91"/>
  <c r="C179" l="1"/>
  <c r="C178" l="1"/>
  <c r="C193"/>
  <c r="C192" s="1"/>
  <c r="C195"/>
  <c r="C187" l="1"/>
  <c r="C186" s="1"/>
  <c r="C184"/>
  <c r="C183" s="1"/>
  <c r="C177" s="1"/>
  <c r="C171"/>
  <c r="C158" s="1"/>
  <c r="C166"/>
  <c r="C165" s="1"/>
  <c r="C163"/>
  <c r="C162" s="1"/>
  <c r="C160" l="1"/>
  <c r="C159" s="1"/>
  <c r="C156" l="1"/>
  <c r="C155" s="1"/>
  <c r="C154" s="1"/>
  <c r="C140"/>
  <c r="C139" s="1"/>
  <c r="C137"/>
  <c r="C136" s="1"/>
  <c r="C134"/>
  <c r="C133" s="1"/>
  <c r="C128"/>
  <c r="C127" s="1"/>
  <c r="C122"/>
  <c r="C121" s="1"/>
  <c r="C119"/>
  <c r="C118" s="1"/>
  <c r="C116"/>
  <c r="C115" s="1"/>
  <c r="C113"/>
  <c r="C108"/>
  <c r="C107" s="1"/>
  <c r="C97"/>
  <c r="C96" s="1"/>
  <c r="C79"/>
  <c r="C78" s="1"/>
  <c r="C77" s="1"/>
  <c r="C75"/>
  <c r="C74" s="1"/>
  <c r="C72"/>
  <c r="C71" s="1"/>
  <c r="C69"/>
  <c r="C68" s="1"/>
  <c r="C64"/>
  <c r="C63" s="1"/>
  <c r="C62" s="1"/>
  <c r="C60"/>
  <c r="C59" s="1"/>
  <c r="C57"/>
  <c r="C56" s="1"/>
  <c r="C53"/>
  <c r="C52" s="1"/>
  <c r="C50"/>
  <c r="C49" s="1"/>
  <c r="C46"/>
  <c r="C45" s="1"/>
  <c r="C43"/>
  <c r="C42" s="1"/>
  <c r="C37"/>
  <c r="C36" s="1"/>
  <c r="C40"/>
  <c r="C39" s="1"/>
  <c r="C32"/>
  <c r="C31" s="1"/>
  <c r="C29"/>
  <c r="C28" s="1"/>
  <c r="C26"/>
  <c r="C25" s="1"/>
  <c r="C67" l="1"/>
  <c r="C21"/>
  <c r="C153"/>
  <c r="C112"/>
  <c r="C55"/>
  <c r="C48" s="1"/>
  <c r="C111" l="1"/>
  <c r="C110" s="1"/>
  <c r="C104"/>
  <c r="C103" l="1"/>
  <c r="C102" l="1"/>
  <c r="C13" l="1"/>
  <c r="C66" l="1"/>
  <c r="C90"/>
  <c r="C35"/>
  <c r="C34" s="1"/>
  <c r="C89" l="1"/>
  <c r="C20"/>
  <c r="C12" l="1"/>
  <c r="C88"/>
  <c r="C207" l="1"/>
</calcChain>
</file>

<file path=xl/sharedStrings.xml><?xml version="1.0" encoding="utf-8"?>
<sst xmlns="http://schemas.openxmlformats.org/spreadsheetml/2006/main" count="401" uniqueCount="338">
  <si>
    <t xml:space="preserve">000 1 00 00000 00 0000 000 </t>
  </si>
  <si>
    <t>НАЛОГОВЫЕ И НЕНАЛОГОВЫЕ ДОХОДЫ</t>
  </si>
  <si>
    <t xml:space="preserve">000 1 01 00000 00 0000 000 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</si>
  <si>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</si>
  <si>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</si>
  <si>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</si>
  <si>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</si>
  <si>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</si>
  <si>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>000 1 06 0000000 0000 000</t>
  </si>
  <si>
    <t>НАЛОГИ НА ИМУЩЕСТВО</t>
  </si>
  <si>
    <t>000 1 06 02000 02 0000 110</t>
  </si>
  <si>
    <t>Налог на имущество организаций</t>
  </si>
  <si>
    <t>182 1 06 02010 02 0000 110</t>
  </si>
  <si>
    <t>Налог на имущество организаций по имуществу, не входящему в Единую систему газоснабжения.</t>
  </si>
  <si>
    <t xml:space="preserve">000 1 08 00000 00 0000 000 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</si>
  <si>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</si>
  <si>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</si>
  <si>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 судьями</t>
  </si>
  <si>
    <t>182 1 08 03010 01 0000 110</t>
  </si>
  <si>
    <t xml:space="preserve">000 1 11 00000 00 0000 000 </t>
  </si>
  <si>
    <t>000 1 11 05000 00 0000 120</t>
  </si>
  <si>
    <t>000 1 11 05010 00 0000 120</t>
  </si>
  <si>
    <t xml:space="preserve">000 1 12 00000 00 0000 000 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</si>
  <si>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</si>
  <si>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</si>
  <si>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000 1 13 00000 00 0000 000                                                                                                                                                                                                                            </t>
  </si>
  <si>
    <t xml:space="preserve">000 2 00 00000 00 0000 000 </t>
  </si>
  <si>
    <t>БЕЗВОЗМЕЗДНЫЕ ПОСТУПЛЕНИЯ</t>
  </si>
  <si>
    <t>000 2 02 00000 00 0000 000</t>
  </si>
  <si>
    <t>Прочие субсидии</t>
  </si>
  <si>
    <t>ВСЕГО доходов</t>
  </si>
  <si>
    <t>НАЛОГИ НА ПРИБЫЛЬ, ДОХОДЫ</t>
  </si>
  <si>
    <t>000 1 05 01000 00 0000 110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</si>
  <si>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</si>
  <si>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</si>
  <si>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</si>
  <si>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 ОТ ДРУГИХ БЮДЖЕТОВ БЮДЖЕТНОЙ СИСТЕМЫ РОССИЙСКОЙ ФЕДЕРАЦИИ</t>
  </si>
  <si>
    <t>182 1 05 01011 01 0000 110</t>
  </si>
  <si>
    <t>182 1 05 01021 01 0000 110</t>
  </si>
  <si>
    <t>182 1 05 03010 01 0000 110</t>
  </si>
  <si>
    <t>182 1 01 02010 01 0000 110</t>
  </si>
  <si>
    <t>000 1 05 01010 01 0000 110</t>
  </si>
  <si>
    <t xml:space="preserve">000 1 12 01000 01 0000 120 </t>
  </si>
  <si>
    <t>048 1 12 01010 01 0000 120</t>
  </si>
  <si>
    <t>Плата за выбросы загрязняющих веществ в атмосферный воздух стационарными объектами</t>
  </si>
  <si>
    <t>048 1 12 01030 01 0000 120</t>
  </si>
  <si>
    <t>Плата за выбросы загрязняющих веществ в водные объекты</t>
  </si>
  <si>
    <t>000 1 13 01000 00 0000 130</t>
  </si>
  <si>
    <t>000 1 13 01990 00 0000 130</t>
  </si>
  <si>
    <t>Прочие доходы от оказания платных услуг (работ)</t>
  </si>
  <si>
    <t xml:space="preserve">000 1 05 03000 01 0000 110 </t>
  </si>
  <si>
    <t>Доходы от оказания платных услуг (работ)</t>
  </si>
  <si>
    <t xml:space="preserve">182 1 01 02020 01 0000 110  </t>
  </si>
  <si>
    <t xml:space="preserve">182 1 01 02030 01 0000 110 </t>
  </si>
  <si>
    <t>000 1 13 02000 00 0000 130</t>
  </si>
  <si>
    <t xml:space="preserve">Доходы от компенсации затрат государства </t>
  </si>
  <si>
    <t xml:space="preserve">Доходы , поступающие в порядке возмещения расходов, понесенных в связи с эксплуатацией имущества </t>
  </si>
  <si>
    <t>000 1 03 00000 00 0000 000</t>
  </si>
  <si>
    <t>000 1 03 02000 01 0000 110</t>
  </si>
  <si>
    <t>Акцизы по подакцизным товарам (продукции),производимым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</si>
  <si>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</si>
  <si>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</si>
  <si>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</si>
  <si>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000 1 05 01020 01 0000 110</t>
  </si>
  <si>
    <t>000 1 06 01000 00 0000 110</t>
  </si>
  <si>
    <t>000 1 06 06000 00 0000 110</t>
  </si>
  <si>
    <t>Земельный налог</t>
  </si>
  <si>
    <t>Прочие субвенции</t>
  </si>
  <si>
    <t>Земельный налог с организаций</t>
  </si>
  <si>
    <t>000 1 06 06040 00 0000 110</t>
  </si>
  <si>
    <t>Земельный налог с физических лиц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</si>
  <si>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</si>
  <si>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</si>
  <si>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</si>
  <si>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000 1 1402000 00 0000 000</t>
  </si>
  <si>
    <t>000 1 14 00000 00 0000 000</t>
  </si>
  <si>
    <t>ДОХОДЫ ОТ ПРОДАЖИ МАТЕРИАЛЬНЫХ И НЕМАТЕРИАЛЬНЫХ АКТИВОВ</t>
  </si>
  <si>
    <t xml:space="preserve"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 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</si>
  <si>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</si>
  <si>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</si>
  <si>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</si>
  <si>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</si>
  <si>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000 1 05 04000 02 0000 110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</si>
  <si>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</si>
  <si>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НАЛОГИ НА ТОВАРЫ (РАБОТЫ,УСЛУГИ), РЕАЛИЗУЕМЫЕ НА ТЕРРИТОРИИ РОССИЙСКОЙ ФЕДЕРАЦИИ</t>
  </si>
  <si>
    <t>000 1 03 02231 01 0000 110</t>
  </si>
  <si>
    <t>000 1 03 02241 01 0000 110</t>
  </si>
  <si>
    <t>000 1 03 02251 01 0000 110</t>
  </si>
  <si>
    <t>000 1 03 02261 01 0000 110</t>
  </si>
  <si>
    <t>000 1 05 01011 01 0000 110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</si>
  <si>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</si>
  <si>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</si>
  <si>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</si>
  <si>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000 1 05 03010 01 0000 110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</si>
  <si>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</si>
  <si>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</si>
  <si>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182 1 05 04060 02 0000 110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</si>
  <si>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</si>
  <si>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000 1 06 01020 14 0000 110</t>
  </si>
  <si>
    <t>182 1 06 01020 14 0000 110</t>
  </si>
  <si>
    <t>000 1 06 02010 02 0000 110</t>
  </si>
  <si>
    <t>000 1 06 06030 00 0000 110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</si>
  <si>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</si>
  <si>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</si>
  <si>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182 1 06 06032 14 0000 110</t>
  </si>
  <si>
    <t>Земельный налог с физических лиц, обладающих земельным участком, расположенным в границах муниципальных округов</t>
  </si>
  <si>
    <t>Государственная пошлина по делам, рассматриваемых в судах общей  юрисдикции, мировыми судьями   за исключением Верховного Суда Российской Федерации)</t>
  </si>
  <si>
    <t>000 1 08 03010 01 0000 110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</si>
  <si>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   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</si>
  <si>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</si>
  <si>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</si>
  <si>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</si>
  <si>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</si>
  <si>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</si>
  <si>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</si>
  <si>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</si>
  <si>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</si>
  <si>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округов</t>
  </si>
  <si>
    <t>000 1 13 02060 00 0000 130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</si>
  <si>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</si>
  <si>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902 1 13 02064 14 0000 130</t>
  </si>
  <si>
    <t>936 1 13 02064 14 0000 130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</si>
  <si>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</si>
  <si>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</si>
  <si>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</si>
  <si>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</si>
  <si>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000 1 16 00000 00 0000 000</t>
  </si>
  <si>
    <t>000 1 16 01000 01 0000 140</t>
  </si>
  <si>
    <t>000 1 16 01050 01 0000 140</t>
  </si>
  <si>
    <t>000 1 16 01053 01 0000 140</t>
  </si>
  <si>
    <t>738 1 16 01053 01 0000 140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</si>
  <si>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</si>
  <si>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</si>
  <si>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000 1 16 01060 01 0000 140</t>
  </si>
  <si>
    <t>000 1 16 01063 01 0000 140</t>
  </si>
  <si>
    <t>738 1 16 01063 01 0000 140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</si>
  <si>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</si>
  <si>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</si>
  <si>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000 1 16 01070 01 0000 140</t>
  </si>
  <si>
    <t>000 1 16 01073 01 0000 140</t>
  </si>
  <si>
    <t>738 1 16 01073 01 0000 140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</si>
  <si>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</si>
  <si>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</si>
  <si>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000 1 16 01080 01 0000 140</t>
  </si>
  <si>
    <t>000 1 16 01083 01 0000 140</t>
  </si>
  <si>
    <t>738 1 16 01083 01 0000 140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</si>
  <si>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</si>
  <si>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</si>
  <si>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</si>
  <si>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</si>
  <si>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738 1 16 01143 01 0000 140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</si>
  <si>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</si>
  <si>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</si>
  <si>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000 1 16 01170 01 0000 140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</si>
  <si>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</si>
  <si>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</si>
  <si>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</si>
  <si>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000 1 16 01190 01 0000 140</t>
  </si>
  <si>
    <t>000 1 16 01193 01 0000 140</t>
  </si>
  <si>
    <t>738 1 16 01193 01 0000 140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</si>
  <si>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</si>
  <si>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</si>
  <si>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000 1 16 01200 01 0000 140</t>
  </si>
  <si>
    <t>000 1 16 01203 01 0000 140</t>
  </si>
  <si>
    <t>738 1 16 01203 01 0000 140</t>
  </si>
  <si>
    <t xml:space="preserve">Налог, взимаемый в связи с применением патентной системы  налогообложения </t>
  </si>
  <si>
    <t>Налог на имущество физических лиц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</si>
  <si>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</si>
  <si>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</si>
  <si>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</si>
  <si>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</si>
  <si>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</si>
  <si>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000 2 02 15001 14 0000 150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</si>
  <si>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</si>
  <si>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</si>
  <si>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000 2 02 15001 00 0000 150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</si>
  <si>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</si>
  <si>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</si>
  <si>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бюджетной системы Российской Федерации (межбюджетные субсидии)</t>
  </si>
  <si>
    <t>936 2 02 20216 14 0000 150</t>
  </si>
  <si>
    <t>Прочие субсидии бюджетам муниципальных округов</t>
  </si>
  <si>
    <t>000 2 02 29999 14 0000 150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</si>
  <si>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</si>
  <si>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</si>
  <si>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</si>
  <si>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</si>
  <si>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000 2 02 35118 14 0000 150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</si>
  <si>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</si>
  <si>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</si>
  <si>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</si>
  <si>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000 2 02 30024 14 0000 150</t>
  </si>
  <si>
    <t>903 2 02 30024 14 0000 150</t>
  </si>
  <si>
    <t>936 2 02 30024 14 0000 150</t>
  </si>
  <si>
    <t>903 2 02 29999 14 0000 150</t>
  </si>
  <si>
    <t>912 2 02 29999 14 0000 150</t>
  </si>
  <si>
    <t>936 2 02 29999 14 0000 150</t>
  </si>
  <si>
    <t xml:space="preserve"> 000 2 02 35082 14 0000 150</t>
  </si>
  <si>
    <t>936 2 02 35082 14 0000 150</t>
  </si>
  <si>
    <t>000 2 02 30027 00 0000 150</t>
  </si>
  <si>
    <t>000 2 02 30027 14 0000 150</t>
  </si>
  <si>
    <t>903 2 02 30027 14 0000 150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</si>
  <si>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</si>
  <si>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</si>
  <si>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000 2 02 30029 14 0000 150</t>
  </si>
  <si>
    <t>000 2 02 30029 00 0000 150</t>
  </si>
  <si>
    <t>Прочие субвенции бюджетам муниципальных округов</t>
  </si>
  <si>
    <t>000 2 02 39999 14 0000 150</t>
  </si>
  <si>
    <t>Субсидии бюджетам на реализацию мероприятий по обеспечению жильем молодых семей</t>
  </si>
  <si>
    <t>Субсидии бюджетам муниципальных округов на реализацию мероприятий по обеспечению жильем молодых семей</t>
  </si>
  <si>
    <t>000 2 02 25497 00 0000 150</t>
  </si>
  <si>
    <t>000 2 02 25497 14 0000 150</t>
  </si>
  <si>
    <t>936 2 02 25497 14 0000 150</t>
  </si>
  <si>
    <t>Субсидии бюджетам на поддержку отрасли культуры</t>
  </si>
  <si>
    <t>Субсидии бюджетам муниципальных округов на поддержку отрасли культуры</t>
  </si>
  <si>
    <t>000 2 02 25519 00 0000 150</t>
  </si>
  <si>
    <t>000 2 02 25519 14 0000 150</t>
  </si>
  <si>
    <t>902 2 02 25519 14 0000 150</t>
  </si>
  <si>
    <t>903 2 02 39999 14 0000 150</t>
  </si>
  <si>
    <t>912 2 02 15001 14 0000 150</t>
  </si>
  <si>
    <t xml:space="preserve"> 000 2 02 20000 00 0000 150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</si>
  <si>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</si>
  <si>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</si>
  <si>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903 2 02 30029 14 0000 150</t>
  </si>
  <si>
    <t>912 2 02 30024 14 0000 150</t>
  </si>
  <si>
    <t>738 1 16 01173 01 0000 140</t>
  </si>
  <si>
    <t>ДОХОДЫ ОТ ОКАЗАНИЯ ПЛАТНЫХ УСЛУГ   И КОМПЕНСАЦИИ ЗАТРАТ ГОСУДАРСТВА</t>
  </si>
  <si>
    <t xml:space="preserve">000 2 02 10000 00 0000 150 </t>
  </si>
  <si>
    <t xml:space="preserve"> 000 2 02 29999 00 0000 150</t>
  </si>
  <si>
    <t xml:space="preserve"> 000 2 02 30000 00 0000 150</t>
  </si>
  <si>
    <t>000 2 02 35082 00 0000 150</t>
  </si>
  <si>
    <t>000 2 02 39999 00 0000 150</t>
  </si>
  <si>
    <t>936 1 13 01994 14 0000 130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</si>
  <si>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</si>
  <si>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000 1 12 01040 01 0000 120</t>
  </si>
  <si>
    <t>000 1 12 01041 01 0000 120</t>
  </si>
  <si>
    <t>048 1 12 01041 01 0000 120</t>
  </si>
  <si>
    <t>Плата за размещение отходов производства и потребления</t>
  </si>
  <si>
    <t>Плата за размещение отходов  производства</t>
  </si>
  <si>
    <t>Плата за размещение отходов производства</t>
  </si>
  <si>
    <t>000 1 16 02020 02 0000 140</t>
  </si>
  <si>
    <t>936 1 16 02020 02 0000 140</t>
  </si>
  <si>
    <t>000 1 17 15020 14 0000 150</t>
  </si>
  <si>
    <t>000 202 40000 00 0000 150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</si>
  <si>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</si>
  <si>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</si>
  <si>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</si>
  <si>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>000 2 02 49999 14 0000 150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</si>
  <si>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</si>
  <si>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</si>
  <si>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</si>
  <si>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936 2 02 35118 14 0000 150</t>
  </si>
  <si>
    <t>000 1 17 00000 00 0000 000</t>
  </si>
  <si>
    <t>Прочие неналоговые доходы</t>
  </si>
  <si>
    <t>000 1 17 15000 00 0000 150</t>
  </si>
  <si>
    <t>Инициативные платежи</t>
  </si>
  <si>
    <r>
      <t>Код</t>
    </r>
    <r>
      <rPr>
        <sz val="13"/>
        <rFont val="Times New Roman"/>
        <family val="1"/>
        <charset val="204"/>
      </rPr>
      <t xml:space="preserve">  </t>
    </r>
    <r>
      <rPr>
        <b/>
        <sz val="13"/>
        <rFont val="Times New Roman"/>
        <family val="1"/>
        <charset val="204"/>
      </rPr>
      <t>бюджетной классификации</t>
    </r>
  </si>
  <si>
    <r>
      <t>Наименование налога ( сбора)</t>
    </r>
    <r>
      <rPr>
        <sz val="13"/>
        <rFont val="Times New Roman"/>
        <family val="1"/>
        <charset val="204"/>
      </rPr>
      <t xml:space="preserve"> </t>
    </r>
  </si>
  <si>
    <t xml:space="preserve"> 936 1 11 05012 14 0000 120</t>
  </si>
  <si>
    <t>000 1 11 05020 00 0000 120</t>
  </si>
  <si>
    <t>000 1 11 05024 14 0000 120</t>
  </si>
  <si>
    <t xml:space="preserve"> 936 1 11 05024 14 0000 120</t>
  </si>
  <si>
    <t>000 1 11 05034 14 0000 120</t>
  </si>
  <si>
    <t>936 1 11 05034 14 0000 120</t>
  </si>
  <si>
    <t>000 1 11 05030 00 0000 120</t>
  </si>
  <si>
    <t>000 1 11 09000 00 0000 120</t>
  </si>
  <si>
    <t>182 1 06 06042 14 0000 110</t>
  </si>
  <si>
    <t>000 1 06 06042 14 0000 110</t>
  </si>
  <si>
    <t>000 1 11 09040 00 0000 120</t>
  </si>
  <si>
    <t>936 1 11 09044 14 0000 120</t>
  </si>
  <si>
    <t>000 1 13 01994 14 0000 130</t>
  </si>
  <si>
    <t>902 1 13 01994 14 0000 130</t>
  </si>
  <si>
    <t>903 1 13 01994 14 0000 130</t>
  </si>
  <si>
    <t>000 1 13 02064 14 0000 130</t>
  </si>
  <si>
    <t>000 1 14 02040 14 0000 440</t>
  </si>
  <si>
    <t>000 1 14 02043 14 0000 440</t>
  </si>
  <si>
    <t xml:space="preserve"> 936 1 14 02043 14 0000 440</t>
  </si>
  <si>
    <t>000 1 14 06012 14 0000 430</t>
  </si>
  <si>
    <t>936 1 14 06012 14 0000 430</t>
  </si>
  <si>
    <t>000 1 11 05012 14 0000 120</t>
  </si>
  <si>
    <t>000 1 11 09044 14 0000 120</t>
  </si>
  <si>
    <t xml:space="preserve">                       </t>
  </si>
  <si>
    <t xml:space="preserve">                                                                                                            _________________</t>
  </si>
  <si>
    <t>Субвенции бюджетам муниципальных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</si>
  <si>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</si>
  <si>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182 1 03 02231 01 0000 110</t>
  </si>
  <si>
    <t>182 1 03 02241 01 0000 110</t>
  </si>
  <si>
    <t>182 1 03 02251 01 0000 110</t>
  </si>
  <si>
    <t>182 1 03 02261 01 0000 110</t>
  </si>
  <si>
    <t>903 2 02 49999 14 0000 150</t>
  </si>
  <si>
    <t xml:space="preserve">182 1 01 02130 01 0000 110
</t>
  </si>
  <si>
    <t>182 1 01 02140 01 0000 110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</si>
  <si>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</si>
  <si>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</si>
  <si>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</si>
  <si>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738 1 16 01153 01 0000 140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</si>
  <si>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</si>
  <si>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</si>
  <si>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</si>
  <si>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</si>
  <si>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</si>
  <si>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</si>
  <si>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</si>
  <si>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738 1 16 01133 01 0000 140</t>
  </si>
  <si>
    <t>2024 год</t>
  </si>
  <si>
    <t>902 2 02 29999 14 0000 150</t>
  </si>
  <si>
    <t>936 1 17 15020 14 5173 150</t>
  </si>
  <si>
    <t>936 1 17 15020 14 5174 150</t>
  </si>
  <si>
    <t>936 1 17 15020 14 5175 150</t>
  </si>
  <si>
    <t>936 1 17 15020 14 5176 150</t>
  </si>
  <si>
    <t>Приложение №  2</t>
  </si>
  <si>
    <t xml:space="preserve">Налог на доходы физических лиц с доходов, полученных  от осуществления деятельности  физическими лицами, зарегистрированными  в качестве индивидуальных предпринимателей, нотариусов, занимающихся частной практикой, адвокатов, учредивших адвокатские кабинеты, и  других лиц, занимающихся частной практикой  в соответствии со статьей 227 Налогового кодекса Российской Федерации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</si>
  <si>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правых актов</t>
  </si>
  <si>
    <t>Инициативные платежи, зачисляемые в бюджеты муниципальных округов</t>
  </si>
  <si>
    <t>936 2 02 49999 14 0000 150</t>
  </si>
  <si>
    <t>000 1 13 02994 14 0000 130</t>
  </si>
  <si>
    <t>Прочие доходы от компенсации затрат бюджетов муниципальных округов</t>
  </si>
  <si>
    <t>936 1 13 02994 14 0000 130</t>
  </si>
  <si>
    <t>Субсидии бюджетам на техническое оснащение региональных и муниципальных музеев</t>
  </si>
  <si>
    <t>Субсидии бюджетам муниципальных округов на техническое оснащение региональных и муниципальных музеев</t>
  </si>
  <si>
    <t>902 2 02 25590 14 0000 150</t>
  </si>
  <si>
    <t>000 2 02 25590 14 0000 150</t>
  </si>
  <si>
    <t>000 2 02 25590 00 0000 150</t>
  </si>
  <si>
    <t>муниципального округа</t>
  </si>
  <si>
    <t xml:space="preserve"> к решению Думы Лебяжского</t>
  </si>
  <si>
    <t>Объемы поступления налоговых и неналоговых доходов, объемы безвозмездных поступлений  по статьям и подстатьям классификации доходов бюджетов по Лебяжскому муниципальному округу  на 2024 год</t>
  </si>
  <si>
    <t>Прочие безвозмездные поступления в бюджеты муниципальных округов</t>
  </si>
  <si>
    <t>ПРОЧИЕ БЕЗВОЗМЕЗДНЫЕ ПОСТУПЛЕНИЯ</t>
  </si>
  <si>
    <t>936 2 07 04050 14 0000 150</t>
  </si>
  <si>
    <t>0002 07 04050 14 0000 150</t>
  </si>
  <si>
    <t>000 2 07 04000 14 0000 150</t>
  </si>
  <si>
    <t>000 2 07 00000 00 0000 000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</si>
  <si>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</si>
  <si>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</si>
  <si>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</si>
  <si>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</si>
  <si>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</si>
  <si>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</si>
  <si>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>от 26.04.2024 № 315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</si>
</sst>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8"/>
      <name val="Arial Cyr"/>
      <charset val="204"/>
    </font>
    <font>
      <u/>
      <sz val="10"/>
      <name val="Arial Cyr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 applyAlignment="1"/>
    <xf numFmtId="0" fontId="0" fillId="0" borderId="0" xfId="0" applyFont="1"/>
    <xf numFmtId="0" fontId="0" fillId="0" borderId="0" xfId="0" applyBorder="1"/>
    <xf numFmtId="0" fontId="3" fillId="0" borderId="0" xfId="0" applyFont="1" applyAlignment="1">
      <alignment horizontal="justify" vertical="top" wrapText="1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Fill="1" applyAlignment="1">
      <alignment horizontal="right" vertical="justify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18"/>
  <sheetViews>
    <sheetView tabSelected="1" view="pageBreakPreview" topLeftCell="A196" zoomScale="80" zoomScaleNormal="90" zoomScaleSheetLayoutView="80" workbookViewId="0">
      <selection activeCell="B6" sqref="B6:C6"/>
    </sheetView>
  </sheetViews>
  <sheetFormatPr defaultRowHeight="12.75"/>
  <cols>
    <col min="1" max="1" width="30.85546875" customWidth="1"/>
    <col min="2" max="2" width="97.28515625" style="44" customWidth="1"/>
    <col min="3" max="3" width="19" style="42" customWidth="1"/>
    <col min="4" max="4" width="10.85546875" customWidth="1"/>
    <col min="5" max="5" width="9.85546875" bestFit="1" customWidth="1"/>
    <col min="6" max="6" width="37.28515625" customWidth="1"/>
  </cols>
  <sheetData>
    <row r="2" spans="1:5" ht="18" customHeight="1">
      <c r="A2" s="5"/>
      <c r="B2" s="49" t="s">
        <v>309</v>
      </c>
      <c r="C2" s="49"/>
    </row>
    <row r="3" spans="1:5" ht="14.25" customHeight="1">
      <c r="A3" s="6"/>
      <c r="B3" s="52" t="s">
        <v>323</v>
      </c>
      <c r="C3" s="52"/>
      <c r="D3" s="1"/>
      <c r="E3" s="1"/>
    </row>
    <row r="4" spans="1:5" ht="15" customHeight="1">
      <c r="A4" s="7"/>
      <c r="B4" s="52" t="s">
        <v>322</v>
      </c>
      <c r="C4" s="52"/>
      <c r="D4" s="35"/>
    </row>
    <row r="5" spans="1:5" ht="15" customHeight="1">
      <c r="A5" s="7"/>
      <c r="B5" s="52" t="s">
        <v>337</v>
      </c>
      <c r="C5" s="52"/>
      <c r="D5" s="35"/>
    </row>
    <row r="6" spans="1:5" ht="15" customHeight="1">
      <c r="A6" s="7"/>
      <c r="B6" s="52"/>
      <c r="C6" s="52"/>
      <c r="D6" s="35"/>
    </row>
    <row r="7" spans="1:5" ht="16.5" customHeight="1">
      <c r="A7" s="7"/>
      <c r="B7" s="52"/>
      <c r="C7" s="52"/>
    </row>
    <row r="8" spans="1:5" ht="41.25" customHeight="1">
      <c r="A8" s="50" t="s">
        <v>324</v>
      </c>
      <c r="B8" s="50"/>
      <c r="C8" s="50"/>
    </row>
    <row r="9" spans="1:5" ht="17.25" customHeight="1">
      <c r="A9" s="8"/>
      <c r="B9" s="36"/>
      <c r="C9" s="36"/>
    </row>
    <row r="10" spans="1:5" ht="33" customHeight="1">
      <c r="A10" s="51" t="s">
        <v>255</v>
      </c>
      <c r="B10" s="51" t="s">
        <v>256</v>
      </c>
      <c r="C10" s="51" t="s">
        <v>303</v>
      </c>
    </row>
    <row r="11" spans="1:5" ht="3.6" customHeight="1">
      <c r="A11" s="51"/>
      <c r="B11" s="51"/>
      <c r="C11" s="51"/>
    </row>
    <row r="12" spans="1:5" ht="19.5" customHeight="1">
      <c r="A12" s="9" t="s">
        <v>0</v>
      </c>
      <c r="B12" s="34" t="s">
        <v>1</v>
      </c>
      <c r="C12" s="38">
        <f>C13+C20+C34+C48+C62+C66+C81+C88+C102+C110+C145</f>
        <v>50092313</v>
      </c>
    </row>
    <row r="13" spans="1:5" ht="24.75" customHeight="1">
      <c r="A13" s="9" t="s">
        <v>2</v>
      </c>
      <c r="B13" s="29" t="s">
        <v>31</v>
      </c>
      <c r="C13" s="38">
        <f>C14</f>
        <v>19300000</v>
      </c>
    </row>
    <row r="14" spans="1:5" ht="22.5" customHeight="1">
      <c r="A14" s="10" t="s">
        <v>3</v>
      </c>
      <c r="B14" s="11" t="s">
        <v>4</v>
      </c>
      <c r="C14" s="39">
        <f>C15+C16+C17+C18+C19</f>
        <v>19300000</v>
      </c>
    </row>
    <row r="15" spans="1:5" ht="91.5" customHeight="1">
      <c r="A15" s="10" t="s">
        <v>40</v>
      </c>
      <c r="B15" s="12" t="s">
        <v>331</v>
      </c>
      <c r="C15" s="39">
        <v>16770000</v>
      </c>
    </row>
    <row r="16" spans="1:5" ht="87.75" customHeight="1">
      <c r="A16" s="10" t="s">
        <v>52</v>
      </c>
      <c r="B16" s="12" t="s">
        <v>310</v>
      </c>
      <c r="C16" s="39">
        <v>162000</v>
      </c>
    </row>
    <row r="17" spans="1:6" ht="72.75" customHeight="1">
      <c r="A17" s="10" t="s">
        <v>53</v>
      </c>
      <c r="B17" s="11" t="s">
        <v>332</v>
      </c>
      <c r="C17" s="39">
        <v>73000</v>
      </c>
    </row>
    <row r="18" spans="1:6" ht="57" customHeight="1">
      <c r="A18" s="10" t="s">
        <v>289</v>
      </c>
      <c r="B18" s="11" t="s">
        <v>333</v>
      </c>
      <c r="C18" s="39">
        <v>420000</v>
      </c>
      <c r="F18" s="4"/>
    </row>
    <row r="19" spans="1:6" ht="57" customHeight="1">
      <c r="A19" s="10" t="s">
        <v>290</v>
      </c>
      <c r="B19" s="11" t="s">
        <v>334</v>
      </c>
      <c r="C19" s="39">
        <v>1875000</v>
      </c>
      <c r="F19" s="4"/>
    </row>
    <row r="20" spans="1:6" ht="33">
      <c r="A20" s="9" t="s">
        <v>57</v>
      </c>
      <c r="B20" s="13" t="s">
        <v>84</v>
      </c>
      <c r="C20" s="38">
        <f>C21</f>
        <v>8615408</v>
      </c>
    </row>
    <row r="21" spans="1:6" ht="33">
      <c r="A21" s="10" t="s">
        <v>58</v>
      </c>
      <c r="B21" s="11" t="s">
        <v>59</v>
      </c>
      <c r="C21" s="39">
        <f>C22+C25+C28+C31</f>
        <v>8615408</v>
      </c>
    </row>
    <row r="22" spans="1:6" ht="59.25" customHeight="1">
      <c r="A22" s="10" t="s">
        <v>60</v>
      </c>
      <c r="B22" s="11" t="s">
        <v>71</v>
      </c>
      <c r="C22" s="39">
        <f>C23</f>
        <v>4493293</v>
      </c>
    </row>
    <row r="23" spans="1:6" ht="82.5">
      <c r="A23" s="10" t="s">
        <v>85</v>
      </c>
      <c r="B23" s="12" t="s">
        <v>168</v>
      </c>
      <c r="C23" s="39">
        <f>C24</f>
        <v>4493293</v>
      </c>
    </row>
    <row r="24" spans="1:6" ht="82.5">
      <c r="A24" s="10" t="s">
        <v>284</v>
      </c>
      <c r="B24" s="12" t="s">
        <v>168</v>
      </c>
      <c r="C24" s="39">
        <v>4493293</v>
      </c>
    </row>
    <row r="25" spans="1:6" ht="66">
      <c r="A25" s="10" t="s">
        <v>61</v>
      </c>
      <c r="B25" s="14" t="s">
        <v>72</v>
      </c>
      <c r="C25" s="39">
        <f>C26</f>
        <v>21409</v>
      </c>
    </row>
    <row r="26" spans="1:6" ht="105.75" customHeight="1">
      <c r="A26" s="10" t="s">
        <v>86</v>
      </c>
      <c r="B26" s="15" t="s">
        <v>167</v>
      </c>
      <c r="C26" s="39">
        <f>C27</f>
        <v>21409</v>
      </c>
    </row>
    <row r="27" spans="1:6" ht="99.75" customHeight="1">
      <c r="A27" s="10" t="s">
        <v>285</v>
      </c>
      <c r="B27" s="15" t="s">
        <v>167</v>
      </c>
      <c r="C27" s="39">
        <v>21409</v>
      </c>
    </row>
    <row r="28" spans="1:6" ht="57.75" customHeight="1">
      <c r="A28" s="10" t="s">
        <v>62</v>
      </c>
      <c r="B28" s="14" t="s">
        <v>73</v>
      </c>
      <c r="C28" s="39">
        <f>C29</f>
        <v>4659041</v>
      </c>
    </row>
    <row r="29" spans="1:6" ht="88.5" customHeight="1">
      <c r="A29" s="10" t="s">
        <v>87</v>
      </c>
      <c r="B29" s="15" t="s">
        <v>169</v>
      </c>
      <c r="C29" s="39">
        <f>C30</f>
        <v>4659041</v>
      </c>
    </row>
    <row r="30" spans="1:6" ht="87" customHeight="1">
      <c r="A30" s="10" t="s">
        <v>286</v>
      </c>
      <c r="B30" s="15" t="s">
        <v>169</v>
      </c>
      <c r="C30" s="39">
        <v>4659041</v>
      </c>
    </row>
    <row r="31" spans="1:6" ht="51.75" customHeight="1">
      <c r="A31" s="10" t="s">
        <v>80</v>
      </c>
      <c r="B31" s="14" t="s">
        <v>81</v>
      </c>
      <c r="C31" s="39">
        <f>C32</f>
        <v>-558335</v>
      </c>
    </row>
    <row r="32" spans="1:6" ht="90.75" customHeight="1">
      <c r="A32" s="10" t="s">
        <v>88</v>
      </c>
      <c r="B32" s="15" t="s">
        <v>170</v>
      </c>
      <c r="C32" s="39">
        <f>C33</f>
        <v>-558335</v>
      </c>
    </row>
    <row r="33" spans="1:3" ht="90" customHeight="1">
      <c r="A33" s="10" t="s">
        <v>287</v>
      </c>
      <c r="B33" s="15" t="s">
        <v>170</v>
      </c>
      <c r="C33" s="39">
        <v>-558335</v>
      </c>
    </row>
    <row r="34" spans="1:3" ht="23.25" customHeight="1">
      <c r="A34" s="9" t="s">
        <v>5</v>
      </c>
      <c r="B34" s="13" t="s">
        <v>6</v>
      </c>
      <c r="C34" s="38">
        <f>C35+C42+C45</f>
        <v>9231185</v>
      </c>
    </row>
    <row r="35" spans="1:3" ht="23.25" customHeight="1">
      <c r="A35" s="10" t="s">
        <v>32</v>
      </c>
      <c r="B35" s="11" t="s">
        <v>33</v>
      </c>
      <c r="C35" s="39">
        <f>C36+C39</f>
        <v>8485117</v>
      </c>
    </row>
    <row r="36" spans="1:3" ht="33">
      <c r="A36" s="10" t="s">
        <v>41</v>
      </c>
      <c r="B36" s="11" t="s">
        <v>34</v>
      </c>
      <c r="C36" s="39">
        <f>C37</f>
        <v>5617709</v>
      </c>
    </row>
    <row r="37" spans="1:3" ht="33">
      <c r="A37" s="10" t="s">
        <v>89</v>
      </c>
      <c r="B37" s="11" t="s">
        <v>34</v>
      </c>
      <c r="C37" s="39">
        <f>C38</f>
        <v>5617709</v>
      </c>
    </row>
    <row r="38" spans="1:3" ht="33">
      <c r="A38" s="10" t="s">
        <v>37</v>
      </c>
      <c r="B38" s="11" t="s">
        <v>34</v>
      </c>
      <c r="C38" s="39">
        <v>5617709</v>
      </c>
    </row>
    <row r="39" spans="1:3" ht="33">
      <c r="A39" s="10" t="s">
        <v>63</v>
      </c>
      <c r="B39" s="11" t="s">
        <v>92</v>
      </c>
      <c r="C39" s="39">
        <f>C40</f>
        <v>2867408</v>
      </c>
    </row>
    <row r="40" spans="1:3" ht="49.5">
      <c r="A40" s="10" t="s">
        <v>90</v>
      </c>
      <c r="B40" s="11" t="s">
        <v>91</v>
      </c>
      <c r="C40" s="39">
        <f>C41</f>
        <v>2867408</v>
      </c>
    </row>
    <row r="41" spans="1:3" ht="49.5">
      <c r="A41" s="10" t="s">
        <v>38</v>
      </c>
      <c r="B41" s="11" t="s">
        <v>91</v>
      </c>
      <c r="C41" s="39">
        <v>2867408</v>
      </c>
    </row>
    <row r="42" spans="1:3" ht="24.75" customHeight="1">
      <c r="A42" s="10" t="s">
        <v>50</v>
      </c>
      <c r="B42" s="11" t="s">
        <v>7</v>
      </c>
      <c r="C42" s="39">
        <f>C43</f>
        <v>494068</v>
      </c>
    </row>
    <row r="43" spans="1:3" ht="16.5" customHeight="1">
      <c r="A43" s="10" t="s">
        <v>93</v>
      </c>
      <c r="B43" s="11" t="s">
        <v>7</v>
      </c>
      <c r="C43" s="39">
        <f>C44</f>
        <v>494068</v>
      </c>
    </row>
    <row r="44" spans="1:3" ht="17.25" customHeight="1">
      <c r="A44" s="10" t="s">
        <v>39</v>
      </c>
      <c r="B44" s="11" t="s">
        <v>7</v>
      </c>
      <c r="C44" s="39">
        <v>494068</v>
      </c>
    </row>
    <row r="45" spans="1:3" ht="23.25" customHeight="1">
      <c r="A45" s="10" t="s">
        <v>82</v>
      </c>
      <c r="B45" s="11" t="s">
        <v>165</v>
      </c>
      <c r="C45" s="39">
        <f>C46</f>
        <v>252000</v>
      </c>
    </row>
    <row r="46" spans="1:3" ht="33">
      <c r="A46" s="16" t="s">
        <v>94</v>
      </c>
      <c r="B46" s="14" t="s">
        <v>95</v>
      </c>
      <c r="C46" s="39">
        <f>C47</f>
        <v>252000</v>
      </c>
    </row>
    <row r="47" spans="1:3" ht="33">
      <c r="A47" s="16" t="s">
        <v>96</v>
      </c>
      <c r="B47" s="14" t="s">
        <v>95</v>
      </c>
      <c r="C47" s="39">
        <v>252000</v>
      </c>
    </row>
    <row r="48" spans="1:3" ht="16.5">
      <c r="A48" s="9" t="s">
        <v>8</v>
      </c>
      <c r="B48" s="13" t="s">
        <v>9</v>
      </c>
      <c r="C48" s="38">
        <f>C49+C52+C55</f>
        <v>3762179</v>
      </c>
    </row>
    <row r="49" spans="1:4" ht="23.25" customHeight="1">
      <c r="A49" s="10" t="s">
        <v>64</v>
      </c>
      <c r="B49" s="11" t="s">
        <v>166</v>
      </c>
      <c r="C49" s="39">
        <f>C50</f>
        <v>1185000</v>
      </c>
    </row>
    <row r="50" spans="1:4" ht="33">
      <c r="A50" s="16" t="s">
        <v>98</v>
      </c>
      <c r="B50" s="14" t="s">
        <v>97</v>
      </c>
      <c r="C50" s="39">
        <f>C51</f>
        <v>1185000</v>
      </c>
    </row>
    <row r="51" spans="1:4" ht="41.25" customHeight="1">
      <c r="A51" s="16" t="s">
        <v>99</v>
      </c>
      <c r="B51" s="14" t="s">
        <v>97</v>
      </c>
      <c r="C51" s="39">
        <v>1185000</v>
      </c>
    </row>
    <row r="52" spans="1:4" ht="25.5" customHeight="1">
      <c r="A52" s="10" t="s">
        <v>10</v>
      </c>
      <c r="B52" s="11" t="s">
        <v>11</v>
      </c>
      <c r="C52" s="39">
        <f>C53</f>
        <v>521471</v>
      </c>
    </row>
    <row r="53" spans="1:4" ht="33">
      <c r="A53" s="10" t="s">
        <v>100</v>
      </c>
      <c r="B53" s="11" t="s">
        <v>13</v>
      </c>
      <c r="C53" s="39">
        <f>C54</f>
        <v>521471</v>
      </c>
    </row>
    <row r="54" spans="1:4" ht="33">
      <c r="A54" s="10" t="s">
        <v>12</v>
      </c>
      <c r="B54" s="11" t="s">
        <v>13</v>
      </c>
      <c r="C54" s="39">
        <v>521471</v>
      </c>
    </row>
    <row r="55" spans="1:4" ht="24.75" customHeight="1">
      <c r="A55" s="10" t="s">
        <v>65</v>
      </c>
      <c r="B55" s="11" t="s">
        <v>66</v>
      </c>
      <c r="C55" s="39">
        <f>C56+C59</f>
        <v>2055708</v>
      </c>
      <c r="D55" s="2"/>
    </row>
    <row r="56" spans="1:4" ht="23.25" customHeight="1">
      <c r="A56" s="10" t="s">
        <v>101</v>
      </c>
      <c r="B56" s="11" t="s">
        <v>68</v>
      </c>
      <c r="C56" s="39">
        <f>C57</f>
        <v>1440737</v>
      </c>
      <c r="D56" s="2"/>
    </row>
    <row r="57" spans="1:4" ht="34.5" customHeight="1">
      <c r="A57" s="26" t="s">
        <v>103</v>
      </c>
      <c r="B57" s="14" t="s">
        <v>102</v>
      </c>
      <c r="C57" s="39">
        <f>C58</f>
        <v>1440737</v>
      </c>
    </row>
    <row r="58" spans="1:4" ht="35.25" customHeight="1">
      <c r="A58" s="26" t="s">
        <v>104</v>
      </c>
      <c r="B58" s="14" t="s">
        <v>102</v>
      </c>
      <c r="C58" s="39">
        <v>1440737</v>
      </c>
    </row>
    <row r="59" spans="1:4" ht="23.25" customHeight="1">
      <c r="A59" s="10" t="s">
        <v>69</v>
      </c>
      <c r="B59" s="11" t="s">
        <v>70</v>
      </c>
      <c r="C59" s="39">
        <f>C60</f>
        <v>614971</v>
      </c>
    </row>
    <row r="60" spans="1:4" ht="35.25" customHeight="1">
      <c r="A60" s="26" t="s">
        <v>266</v>
      </c>
      <c r="B60" s="14" t="s">
        <v>105</v>
      </c>
      <c r="C60" s="39">
        <f>C61</f>
        <v>614971</v>
      </c>
    </row>
    <row r="61" spans="1:4" ht="34.5" customHeight="1">
      <c r="A61" s="26" t="s">
        <v>265</v>
      </c>
      <c r="B61" s="14" t="s">
        <v>105</v>
      </c>
      <c r="C61" s="39">
        <v>614971</v>
      </c>
    </row>
    <row r="62" spans="1:4" ht="26.25" customHeight="1">
      <c r="A62" s="9" t="s">
        <v>14</v>
      </c>
      <c r="B62" s="13" t="s">
        <v>15</v>
      </c>
      <c r="C62" s="38">
        <f>C63</f>
        <v>500000</v>
      </c>
    </row>
    <row r="63" spans="1:4" ht="34.5" customHeight="1">
      <c r="A63" s="10" t="s">
        <v>16</v>
      </c>
      <c r="B63" s="11" t="s">
        <v>17</v>
      </c>
      <c r="C63" s="39">
        <f>C64</f>
        <v>500000</v>
      </c>
    </row>
    <row r="64" spans="1:4" ht="42" customHeight="1">
      <c r="A64" s="10" t="s">
        <v>107</v>
      </c>
      <c r="B64" s="11" t="s">
        <v>106</v>
      </c>
      <c r="C64" s="39">
        <f>C65</f>
        <v>500000</v>
      </c>
    </row>
    <row r="65" spans="1:3" ht="33">
      <c r="A65" s="10" t="s">
        <v>18</v>
      </c>
      <c r="B65" s="11" t="s">
        <v>106</v>
      </c>
      <c r="C65" s="39">
        <v>500000</v>
      </c>
    </row>
    <row r="66" spans="1:3" ht="41.25" customHeight="1">
      <c r="A66" s="9" t="s">
        <v>19</v>
      </c>
      <c r="B66" s="13" t="s">
        <v>35</v>
      </c>
      <c r="C66" s="38">
        <f>C67+C80</f>
        <v>3645803</v>
      </c>
    </row>
    <row r="67" spans="1:3" ht="66">
      <c r="A67" s="10" t="s">
        <v>20</v>
      </c>
      <c r="B67" s="11" t="s">
        <v>108</v>
      </c>
      <c r="C67" s="39">
        <f>C68+C71+C74</f>
        <v>2804503</v>
      </c>
    </row>
    <row r="68" spans="1:3" ht="49.5">
      <c r="A68" s="10" t="s">
        <v>21</v>
      </c>
      <c r="B68" s="11" t="s">
        <v>83</v>
      </c>
      <c r="C68" s="39">
        <f>C69</f>
        <v>1242551</v>
      </c>
    </row>
    <row r="69" spans="1:3" ht="66">
      <c r="A69" s="26" t="s">
        <v>278</v>
      </c>
      <c r="B69" s="18" t="s">
        <v>109</v>
      </c>
      <c r="C69" s="39">
        <f>C70</f>
        <v>1242551</v>
      </c>
    </row>
    <row r="70" spans="1:3" ht="57.75" customHeight="1">
      <c r="A70" s="26" t="s">
        <v>257</v>
      </c>
      <c r="B70" s="18" t="s">
        <v>109</v>
      </c>
      <c r="C70" s="39">
        <v>1242551</v>
      </c>
    </row>
    <row r="71" spans="1:3" ht="72.75" customHeight="1">
      <c r="A71" s="26" t="s">
        <v>258</v>
      </c>
      <c r="B71" s="19" t="s">
        <v>110</v>
      </c>
      <c r="C71" s="40">
        <f>C72</f>
        <v>486286</v>
      </c>
    </row>
    <row r="72" spans="1:3" ht="56.25" customHeight="1">
      <c r="A72" s="26" t="s">
        <v>259</v>
      </c>
      <c r="B72" s="14" t="s">
        <v>111</v>
      </c>
      <c r="C72" s="40">
        <f>C73</f>
        <v>486286</v>
      </c>
    </row>
    <row r="73" spans="1:3" ht="66">
      <c r="A73" s="26" t="s">
        <v>260</v>
      </c>
      <c r="B73" s="14" t="s">
        <v>111</v>
      </c>
      <c r="C73" s="40">
        <v>486286</v>
      </c>
    </row>
    <row r="74" spans="1:3" ht="66">
      <c r="A74" s="26" t="s">
        <v>263</v>
      </c>
      <c r="B74" s="14" t="s">
        <v>112</v>
      </c>
      <c r="C74" s="39">
        <f>C75</f>
        <v>1075666</v>
      </c>
    </row>
    <row r="75" spans="1:3" ht="54.75" customHeight="1">
      <c r="A75" s="26" t="s">
        <v>261</v>
      </c>
      <c r="B75" s="14" t="s">
        <v>113</v>
      </c>
      <c r="C75" s="39">
        <f>C76</f>
        <v>1075666</v>
      </c>
    </row>
    <row r="76" spans="1:3" ht="55.5" customHeight="1">
      <c r="A76" s="26" t="s">
        <v>262</v>
      </c>
      <c r="B76" s="14" t="s">
        <v>113</v>
      </c>
      <c r="C76" s="39">
        <v>1075666</v>
      </c>
    </row>
    <row r="77" spans="1:3" ht="66">
      <c r="A77" s="26" t="s">
        <v>264</v>
      </c>
      <c r="B77" s="14" t="s">
        <v>114</v>
      </c>
      <c r="C77" s="39">
        <f>C78</f>
        <v>841300</v>
      </c>
    </row>
    <row r="78" spans="1:3" ht="66">
      <c r="A78" s="26" t="s">
        <v>267</v>
      </c>
      <c r="B78" s="14" t="s">
        <v>115</v>
      </c>
      <c r="C78" s="39">
        <f>C79</f>
        <v>841300</v>
      </c>
    </row>
    <row r="79" spans="1:3" ht="66">
      <c r="A79" s="26" t="s">
        <v>279</v>
      </c>
      <c r="B79" s="14" t="s">
        <v>116</v>
      </c>
      <c r="C79" s="39">
        <f>C80</f>
        <v>841300</v>
      </c>
    </row>
    <row r="80" spans="1:3" ht="69.75" customHeight="1">
      <c r="A80" s="26" t="s">
        <v>268</v>
      </c>
      <c r="B80" s="14" t="s">
        <v>116</v>
      </c>
      <c r="C80" s="39">
        <v>841300</v>
      </c>
    </row>
    <row r="81" spans="1:4" ht="21.75" customHeight="1">
      <c r="A81" s="37" t="s">
        <v>22</v>
      </c>
      <c r="B81" s="13" t="s">
        <v>23</v>
      </c>
      <c r="C81" s="38">
        <f>C82+C85</f>
        <v>30892</v>
      </c>
    </row>
    <row r="82" spans="1:4" ht="24.75" customHeight="1">
      <c r="A82" s="10" t="s">
        <v>42</v>
      </c>
      <c r="B82" s="11" t="s">
        <v>24</v>
      </c>
      <c r="C82" s="39">
        <f>C83+C84</f>
        <v>29939</v>
      </c>
    </row>
    <row r="83" spans="1:4" ht="33.75" customHeight="1">
      <c r="A83" s="10" t="s">
        <v>43</v>
      </c>
      <c r="B83" s="11" t="s">
        <v>44</v>
      </c>
      <c r="C83" s="39">
        <v>16466</v>
      </c>
    </row>
    <row r="84" spans="1:4" ht="19.5" customHeight="1">
      <c r="A84" s="10" t="s">
        <v>45</v>
      </c>
      <c r="B84" s="11" t="s">
        <v>46</v>
      </c>
      <c r="C84" s="39">
        <v>13473</v>
      </c>
    </row>
    <row r="85" spans="1:4" ht="22.5" customHeight="1">
      <c r="A85" s="10" t="s">
        <v>233</v>
      </c>
      <c r="B85" s="11" t="s">
        <v>236</v>
      </c>
      <c r="C85" s="39">
        <f>C86</f>
        <v>953</v>
      </c>
    </row>
    <row r="86" spans="1:4" ht="24.75" customHeight="1">
      <c r="A86" s="10" t="s">
        <v>234</v>
      </c>
      <c r="B86" s="11" t="s">
        <v>237</v>
      </c>
      <c r="C86" s="39">
        <f>C87</f>
        <v>953</v>
      </c>
    </row>
    <row r="87" spans="1:4" ht="23.25" customHeight="1">
      <c r="A87" s="10" t="s">
        <v>235</v>
      </c>
      <c r="B87" s="11" t="s">
        <v>238</v>
      </c>
      <c r="C87" s="39">
        <v>953</v>
      </c>
    </row>
    <row r="88" spans="1:4" ht="33">
      <c r="A88" s="9" t="s">
        <v>25</v>
      </c>
      <c r="B88" s="13" t="s">
        <v>225</v>
      </c>
      <c r="C88" s="38">
        <f>C89+C95</f>
        <v>3310346</v>
      </c>
    </row>
    <row r="89" spans="1:4" ht="24" customHeight="1">
      <c r="A89" s="10" t="s">
        <v>47</v>
      </c>
      <c r="B89" s="11" t="s">
        <v>51</v>
      </c>
      <c r="C89" s="39">
        <f>C90</f>
        <v>610736</v>
      </c>
    </row>
    <row r="90" spans="1:4" ht="23.25" customHeight="1">
      <c r="A90" s="10" t="s">
        <v>48</v>
      </c>
      <c r="B90" s="11" t="s">
        <v>49</v>
      </c>
      <c r="C90" s="39">
        <f>C91</f>
        <v>610736</v>
      </c>
    </row>
    <row r="91" spans="1:4" ht="35.25" customHeight="1">
      <c r="A91" s="17" t="s">
        <v>269</v>
      </c>
      <c r="B91" s="20" t="s">
        <v>117</v>
      </c>
      <c r="C91" s="39">
        <f>C92+C93+C94</f>
        <v>610736</v>
      </c>
    </row>
    <row r="92" spans="1:4" ht="33">
      <c r="A92" s="17" t="s">
        <v>270</v>
      </c>
      <c r="B92" s="20" t="s">
        <v>117</v>
      </c>
      <c r="C92" s="39">
        <v>40000</v>
      </c>
    </row>
    <row r="93" spans="1:4" ht="33">
      <c r="A93" s="17" t="s">
        <v>271</v>
      </c>
      <c r="B93" s="20" t="s">
        <v>117</v>
      </c>
      <c r="C93" s="39">
        <v>273010</v>
      </c>
      <c r="D93">
        <v>-4750</v>
      </c>
    </row>
    <row r="94" spans="1:4" ht="33">
      <c r="A94" s="21" t="s">
        <v>231</v>
      </c>
      <c r="B94" s="20" t="s">
        <v>117</v>
      </c>
      <c r="C94" s="39">
        <v>297726</v>
      </c>
    </row>
    <row r="95" spans="1:4" ht="23.25" customHeight="1">
      <c r="A95" s="10" t="s">
        <v>54</v>
      </c>
      <c r="B95" s="11" t="s">
        <v>55</v>
      </c>
      <c r="C95" s="39">
        <f>C96+C100</f>
        <v>2699610</v>
      </c>
    </row>
    <row r="96" spans="1:4" ht="37.5" customHeight="1">
      <c r="A96" s="10" t="s">
        <v>118</v>
      </c>
      <c r="B96" s="11" t="s">
        <v>56</v>
      </c>
      <c r="C96" s="39">
        <f>C97</f>
        <v>2601360</v>
      </c>
    </row>
    <row r="97" spans="1:4" ht="33">
      <c r="A97" s="17" t="s">
        <v>272</v>
      </c>
      <c r="B97" s="14" t="s">
        <v>119</v>
      </c>
      <c r="C97" s="39">
        <f>C98+C99</f>
        <v>2601360</v>
      </c>
    </row>
    <row r="98" spans="1:4" ht="33">
      <c r="A98" s="10" t="s">
        <v>120</v>
      </c>
      <c r="B98" s="14" t="s">
        <v>119</v>
      </c>
      <c r="C98" s="39">
        <v>917464</v>
      </c>
    </row>
    <row r="99" spans="1:4" ht="39.75" customHeight="1">
      <c r="A99" s="10" t="s">
        <v>121</v>
      </c>
      <c r="B99" s="14" t="s">
        <v>119</v>
      </c>
      <c r="C99" s="39">
        <v>1683896</v>
      </c>
    </row>
    <row r="100" spans="1:4" ht="39.75" customHeight="1">
      <c r="A100" s="10" t="s">
        <v>314</v>
      </c>
      <c r="B100" s="14" t="s">
        <v>315</v>
      </c>
      <c r="C100" s="39">
        <f>C101</f>
        <v>98250</v>
      </c>
    </row>
    <row r="101" spans="1:4" ht="39.75" customHeight="1">
      <c r="A101" s="10" t="s">
        <v>316</v>
      </c>
      <c r="B101" s="14" t="s">
        <v>315</v>
      </c>
      <c r="C101" s="39">
        <v>98250</v>
      </c>
    </row>
    <row r="102" spans="1:4" ht="34.5" customHeight="1">
      <c r="A102" s="9" t="s">
        <v>75</v>
      </c>
      <c r="B102" s="13" t="s">
        <v>76</v>
      </c>
      <c r="C102" s="38">
        <f>C103+C107</f>
        <v>50000</v>
      </c>
    </row>
    <row r="103" spans="1:4" ht="69.75" customHeight="1">
      <c r="A103" s="10" t="s">
        <v>74</v>
      </c>
      <c r="B103" s="11" t="s">
        <v>77</v>
      </c>
      <c r="C103" s="39">
        <f>C104</f>
        <v>25000</v>
      </c>
    </row>
    <row r="104" spans="1:4" ht="90" customHeight="1">
      <c r="A104" s="17" t="s">
        <v>273</v>
      </c>
      <c r="B104" s="14" t="s">
        <v>249</v>
      </c>
      <c r="C104" s="39">
        <f>C105</f>
        <v>25000</v>
      </c>
    </row>
    <row r="105" spans="1:4" ht="66.75" customHeight="1">
      <c r="A105" s="17" t="s">
        <v>274</v>
      </c>
      <c r="B105" s="14" t="s">
        <v>248</v>
      </c>
      <c r="C105" s="39">
        <f>C106</f>
        <v>25000</v>
      </c>
    </row>
    <row r="106" spans="1:4" ht="72" customHeight="1">
      <c r="A106" s="22" t="s">
        <v>275</v>
      </c>
      <c r="B106" s="23" t="s">
        <v>248</v>
      </c>
      <c r="C106" s="39">
        <v>25000</v>
      </c>
    </row>
    <row r="107" spans="1:4" ht="38.25" customHeight="1">
      <c r="A107" s="10" t="s">
        <v>78</v>
      </c>
      <c r="B107" s="23" t="s">
        <v>79</v>
      </c>
      <c r="C107" s="39">
        <f>C108</f>
        <v>25000</v>
      </c>
      <c r="D107" s="2"/>
    </row>
    <row r="108" spans="1:4" ht="33">
      <c r="A108" s="22" t="s">
        <v>276</v>
      </c>
      <c r="B108" s="23" t="s">
        <v>232</v>
      </c>
      <c r="C108" s="39">
        <f>C109</f>
        <v>25000</v>
      </c>
    </row>
    <row r="109" spans="1:4" ht="37.5" customHeight="1">
      <c r="A109" s="22" t="s">
        <v>277</v>
      </c>
      <c r="B109" s="23" t="s">
        <v>232</v>
      </c>
      <c r="C109" s="39">
        <v>25000</v>
      </c>
    </row>
    <row r="110" spans="1:4" ht="24.75" customHeight="1">
      <c r="A110" s="24" t="s">
        <v>126</v>
      </c>
      <c r="B110" s="25" t="s">
        <v>122</v>
      </c>
      <c r="C110" s="38">
        <f>C111+C142</f>
        <v>72500</v>
      </c>
    </row>
    <row r="111" spans="1:4" ht="33">
      <c r="A111" s="16" t="s">
        <v>127</v>
      </c>
      <c r="B111" s="14" t="s">
        <v>123</v>
      </c>
      <c r="C111" s="39">
        <f>C112+C115+C118+C121+C124+C127+C130+C133+C136+C139</f>
        <v>70500</v>
      </c>
    </row>
    <row r="112" spans="1:4" ht="54" customHeight="1">
      <c r="A112" s="16" t="s">
        <v>128</v>
      </c>
      <c r="B112" s="14" t="s">
        <v>124</v>
      </c>
      <c r="C112" s="39">
        <f>C113</f>
        <v>6900</v>
      </c>
    </row>
    <row r="113" spans="1:3" ht="71.25" customHeight="1">
      <c r="A113" s="16" t="s">
        <v>129</v>
      </c>
      <c r="B113" s="14" t="s">
        <v>125</v>
      </c>
      <c r="C113" s="39">
        <f>C114</f>
        <v>6900</v>
      </c>
    </row>
    <row r="114" spans="1:3" ht="71.25" customHeight="1">
      <c r="A114" s="16" t="s">
        <v>130</v>
      </c>
      <c r="B114" s="14" t="s">
        <v>125</v>
      </c>
      <c r="C114" s="39">
        <v>6900</v>
      </c>
    </row>
    <row r="115" spans="1:3" ht="69.75" customHeight="1">
      <c r="A115" s="16" t="s">
        <v>133</v>
      </c>
      <c r="B115" s="14" t="s">
        <v>131</v>
      </c>
      <c r="C115" s="39">
        <f>C116</f>
        <v>34600</v>
      </c>
    </row>
    <row r="116" spans="1:3" ht="82.5">
      <c r="A116" s="16" t="s">
        <v>134</v>
      </c>
      <c r="B116" s="14" t="s">
        <v>132</v>
      </c>
      <c r="C116" s="39">
        <f>C117</f>
        <v>34600</v>
      </c>
    </row>
    <row r="117" spans="1:3" ht="82.5">
      <c r="A117" s="16" t="s">
        <v>135</v>
      </c>
      <c r="B117" s="14" t="s">
        <v>132</v>
      </c>
      <c r="C117" s="39">
        <v>34600</v>
      </c>
    </row>
    <row r="118" spans="1:3" ht="53.25" customHeight="1">
      <c r="A118" s="16" t="s">
        <v>138</v>
      </c>
      <c r="B118" s="14" t="s">
        <v>136</v>
      </c>
      <c r="C118" s="39">
        <f>C119</f>
        <v>3100</v>
      </c>
    </row>
    <row r="119" spans="1:3" ht="66">
      <c r="A119" s="16" t="s">
        <v>139</v>
      </c>
      <c r="B119" s="14" t="s">
        <v>137</v>
      </c>
      <c r="C119" s="39">
        <f>C120</f>
        <v>3100</v>
      </c>
    </row>
    <row r="120" spans="1:3" ht="66">
      <c r="A120" s="16" t="s">
        <v>140</v>
      </c>
      <c r="B120" s="14" t="s">
        <v>137</v>
      </c>
      <c r="C120" s="39">
        <v>3100</v>
      </c>
    </row>
    <row r="121" spans="1:3" ht="51.75" customHeight="1">
      <c r="A121" s="16" t="s">
        <v>143</v>
      </c>
      <c r="B121" s="14" t="s">
        <v>141</v>
      </c>
      <c r="C121" s="39">
        <f>C122</f>
        <v>700</v>
      </c>
    </row>
    <row r="122" spans="1:3" ht="66">
      <c r="A122" s="16" t="s">
        <v>144</v>
      </c>
      <c r="B122" s="14" t="s">
        <v>142</v>
      </c>
      <c r="C122" s="39">
        <f>C123</f>
        <v>700</v>
      </c>
    </row>
    <row r="123" spans="1:3" ht="66">
      <c r="A123" s="16" t="s">
        <v>145</v>
      </c>
      <c r="B123" s="14" t="s">
        <v>142</v>
      </c>
      <c r="C123" s="39">
        <v>700</v>
      </c>
    </row>
    <row r="124" spans="1:3" ht="49.5">
      <c r="A124" s="16" t="s">
        <v>298</v>
      </c>
      <c r="B124" s="14" t="s">
        <v>299</v>
      </c>
      <c r="C124" s="39">
        <f>C125</f>
        <v>500</v>
      </c>
    </row>
    <row r="125" spans="1:3" ht="66">
      <c r="A125" s="16" t="s">
        <v>300</v>
      </c>
      <c r="B125" s="15" t="s">
        <v>301</v>
      </c>
      <c r="C125" s="39">
        <f>C126</f>
        <v>500</v>
      </c>
    </row>
    <row r="126" spans="1:3" ht="66">
      <c r="A126" s="16" t="s">
        <v>302</v>
      </c>
      <c r="B126" s="15" t="s">
        <v>301</v>
      </c>
      <c r="C126" s="39">
        <v>500</v>
      </c>
    </row>
    <row r="127" spans="1:3" ht="49.5">
      <c r="A127" s="16" t="s">
        <v>148</v>
      </c>
      <c r="B127" s="14" t="s">
        <v>146</v>
      </c>
      <c r="C127" s="39">
        <f>C128</f>
        <v>900</v>
      </c>
    </row>
    <row r="128" spans="1:3" ht="82.5">
      <c r="A128" s="16" t="s">
        <v>149</v>
      </c>
      <c r="B128" s="14" t="s">
        <v>147</v>
      </c>
      <c r="C128" s="39">
        <f>C129</f>
        <v>900</v>
      </c>
    </row>
    <row r="129" spans="1:5" ht="79.5" customHeight="1">
      <c r="A129" s="16" t="s">
        <v>150</v>
      </c>
      <c r="B129" s="14" t="s">
        <v>147</v>
      </c>
      <c r="C129" s="39">
        <v>900</v>
      </c>
    </row>
    <row r="130" spans="1:5" ht="54.75" customHeight="1">
      <c r="A130" s="16" t="s">
        <v>297</v>
      </c>
      <c r="B130" s="14" t="s">
        <v>296</v>
      </c>
      <c r="C130" s="39">
        <f>C131</f>
        <v>200</v>
      </c>
    </row>
    <row r="131" spans="1:5" ht="99.75" customHeight="1">
      <c r="A131" s="16" t="s">
        <v>295</v>
      </c>
      <c r="B131" s="15" t="s">
        <v>293</v>
      </c>
      <c r="C131" s="39">
        <f>C132</f>
        <v>200</v>
      </c>
    </row>
    <row r="132" spans="1:5" ht="102.75" customHeight="1">
      <c r="A132" s="16" t="s">
        <v>294</v>
      </c>
      <c r="B132" s="15" t="s">
        <v>293</v>
      </c>
      <c r="C132" s="39">
        <v>200</v>
      </c>
    </row>
    <row r="133" spans="1:5" ht="57" customHeight="1">
      <c r="A133" s="16" t="s">
        <v>153</v>
      </c>
      <c r="B133" s="14" t="s">
        <v>151</v>
      </c>
      <c r="C133" s="39">
        <f>C134</f>
        <v>1900</v>
      </c>
    </row>
    <row r="134" spans="1:5" ht="66">
      <c r="A134" s="16" t="s">
        <v>154</v>
      </c>
      <c r="B134" s="14" t="s">
        <v>152</v>
      </c>
      <c r="C134" s="39">
        <f>C135</f>
        <v>1900</v>
      </c>
    </row>
    <row r="135" spans="1:5" ht="82.5" customHeight="1">
      <c r="A135" s="16" t="s">
        <v>224</v>
      </c>
      <c r="B135" s="14" t="s">
        <v>152</v>
      </c>
      <c r="C135" s="39">
        <v>1900</v>
      </c>
    </row>
    <row r="136" spans="1:5" ht="55.5" customHeight="1">
      <c r="A136" s="16" t="s">
        <v>157</v>
      </c>
      <c r="B136" s="14" t="s">
        <v>155</v>
      </c>
      <c r="C136" s="39">
        <f>C137</f>
        <v>10400</v>
      </c>
    </row>
    <row r="137" spans="1:5" ht="70.5" customHeight="1">
      <c r="A137" s="16" t="s">
        <v>158</v>
      </c>
      <c r="B137" s="14" t="s">
        <v>156</v>
      </c>
      <c r="C137" s="39">
        <f>C138</f>
        <v>10400</v>
      </c>
    </row>
    <row r="138" spans="1:5" ht="70.5" customHeight="1">
      <c r="A138" s="16" t="s">
        <v>159</v>
      </c>
      <c r="B138" s="14" t="s">
        <v>156</v>
      </c>
      <c r="C138" s="39">
        <v>10400</v>
      </c>
    </row>
    <row r="139" spans="1:5" ht="49.5">
      <c r="A139" s="16" t="s">
        <v>162</v>
      </c>
      <c r="B139" s="14" t="s">
        <v>160</v>
      </c>
      <c r="C139" s="39">
        <f>C140</f>
        <v>11300</v>
      </c>
    </row>
    <row r="140" spans="1:5" ht="66">
      <c r="A140" s="26" t="s">
        <v>163</v>
      </c>
      <c r="B140" s="14" t="s">
        <v>161</v>
      </c>
      <c r="C140" s="39">
        <f>C141</f>
        <v>11300</v>
      </c>
    </row>
    <row r="141" spans="1:5" ht="72.75" customHeight="1">
      <c r="A141" s="26" t="s">
        <v>164</v>
      </c>
      <c r="B141" s="14" t="s">
        <v>161</v>
      </c>
      <c r="C141" s="39">
        <v>11300</v>
      </c>
    </row>
    <row r="142" spans="1:5" ht="38.25" customHeight="1">
      <c r="A142" s="26" t="s">
        <v>292</v>
      </c>
      <c r="B142" s="15" t="s">
        <v>291</v>
      </c>
      <c r="C142" s="39">
        <f>C143</f>
        <v>2000</v>
      </c>
    </row>
    <row r="143" spans="1:5" ht="39" customHeight="1">
      <c r="A143" s="27" t="s">
        <v>239</v>
      </c>
      <c r="B143" s="23" t="s">
        <v>311</v>
      </c>
      <c r="C143" s="39">
        <f>C144</f>
        <v>2000</v>
      </c>
    </row>
    <row r="144" spans="1:5" ht="39" customHeight="1">
      <c r="A144" s="27" t="s">
        <v>240</v>
      </c>
      <c r="B144" s="23" t="s">
        <v>311</v>
      </c>
      <c r="C144" s="39">
        <v>2000</v>
      </c>
      <c r="E144" s="3"/>
    </row>
    <row r="145" spans="1:5" ht="16.5">
      <c r="A145" s="28" t="s">
        <v>251</v>
      </c>
      <c r="B145" s="29" t="s">
        <v>252</v>
      </c>
      <c r="C145" s="38">
        <f>C146</f>
        <v>1574000</v>
      </c>
      <c r="E145" s="3"/>
    </row>
    <row r="146" spans="1:5" ht="16.5">
      <c r="A146" s="27" t="s">
        <v>253</v>
      </c>
      <c r="B146" s="23" t="s">
        <v>254</v>
      </c>
      <c r="C146" s="39">
        <f>C147</f>
        <v>1574000</v>
      </c>
      <c r="E146" s="3"/>
    </row>
    <row r="147" spans="1:5" ht="16.5">
      <c r="A147" s="27" t="s">
        <v>241</v>
      </c>
      <c r="B147" s="23" t="s">
        <v>312</v>
      </c>
      <c r="C147" s="39">
        <f>C148+C149+C150+C151</f>
        <v>1574000</v>
      </c>
    </row>
    <row r="148" spans="1:5" ht="16.5">
      <c r="A148" s="27" t="s">
        <v>305</v>
      </c>
      <c r="B148" s="23" t="s">
        <v>312</v>
      </c>
      <c r="C148" s="39">
        <v>1000000</v>
      </c>
    </row>
    <row r="149" spans="1:5" ht="16.5">
      <c r="A149" s="27" t="s">
        <v>306</v>
      </c>
      <c r="B149" s="23" t="s">
        <v>312</v>
      </c>
      <c r="C149" s="39">
        <v>165000</v>
      </c>
    </row>
    <row r="150" spans="1:5" ht="16.5">
      <c r="A150" s="27" t="s">
        <v>307</v>
      </c>
      <c r="B150" s="23" t="s">
        <v>312</v>
      </c>
      <c r="C150" s="39">
        <v>234000</v>
      </c>
    </row>
    <row r="151" spans="1:5" ht="16.5">
      <c r="A151" s="27" t="s">
        <v>308</v>
      </c>
      <c r="B151" s="23" t="s">
        <v>312</v>
      </c>
      <c r="C151" s="39">
        <v>175000</v>
      </c>
    </row>
    <row r="152" spans="1:5" ht="25.5" customHeight="1">
      <c r="A152" s="9" t="s">
        <v>26</v>
      </c>
      <c r="B152" s="13" t="s">
        <v>27</v>
      </c>
      <c r="C152" s="38">
        <f>C153+C203</f>
        <v>170312840</v>
      </c>
    </row>
    <row r="153" spans="1:5" ht="33">
      <c r="A153" s="9" t="s">
        <v>28</v>
      </c>
      <c r="B153" s="13" t="s">
        <v>36</v>
      </c>
      <c r="C153" s="38">
        <f>C154+C158+C177+C198</f>
        <v>168762840</v>
      </c>
    </row>
    <row r="154" spans="1:5" ht="21.75" customHeight="1">
      <c r="A154" s="37" t="s">
        <v>226</v>
      </c>
      <c r="B154" s="13" t="s">
        <v>173</v>
      </c>
      <c r="C154" s="38">
        <f>C155</f>
        <v>49422000</v>
      </c>
    </row>
    <row r="155" spans="1:5" ht="25.5" customHeight="1">
      <c r="A155" s="30" t="s">
        <v>175</v>
      </c>
      <c r="B155" s="22" t="s">
        <v>174</v>
      </c>
      <c r="C155" s="39">
        <f>C156</f>
        <v>49422000</v>
      </c>
    </row>
    <row r="156" spans="1:5" ht="33">
      <c r="A156" s="30" t="s">
        <v>172</v>
      </c>
      <c r="B156" s="11" t="s">
        <v>171</v>
      </c>
      <c r="C156" s="39">
        <f>C157</f>
        <v>49422000</v>
      </c>
    </row>
    <row r="157" spans="1:5" ht="33">
      <c r="A157" s="30" t="s">
        <v>218</v>
      </c>
      <c r="B157" s="11" t="s">
        <v>171</v>
      </c>
      <c r="C157" s="39">
        <v>49422000</v>
      </c>
    </row>
    <row r="158" spans="1:5" ht="33">
      <c r="A158" s="28" t="s">
        <v>219</v>
      </c>
      <c r="B158" s="29" t="s">
        <v>178</v>
      </c>
      <c r="C158" s="38">
        <f>C159+C162+C165+C171+C168</f>
        <v>95266340</v>
      </c>
    </row>
    <row r="159" spans="1:5" ht="66">
      <c r="A159" s="16" t="s">
        <v>221</v>
      </c>
      <c r="B159" s="14" t="s">
        <v>220</v>
      </c>
      <c r="C159" s="39">
        <f>C160</f>
        <v>38593000</v>
      </c>
    </row>
    <row r="160" spans="1:5" ht="66">
      <c r="A160" s="27" t="s">
        <v>176</v>
      </c>
      <c r="B160" s="23" t="s">
        <v>177</v>
      </c>
      <c r="C160" s="39">
        <f>C161</f>
        <v>38593000</v>
      </c>
    </row>
    <row r="161" spans="1:3" ht="66">
      <c r="A161" s="27" t="s">
        <v>179</v>
      </c>
      <c r="B161" s="23" t="s">
        <v>177</v>
      </c>
      <c r="C161" s="39">
        <v>38593000</v>
      </c>
    </row>
    <row r="162" spans="1:3" ht="16.5">
      <c r="A162" s="16" t="s">
        <v>209</v>
      </c>
      <c r="B162" s="14" t="s">
        <v>207</v>
      </c>
      <c r="C162" s="39">
        <f>C163</f>
        <v>302400</v>
      </c>
    </row>
    <row r="163" spans="1:3" ht="39" customHeight="1">
      <c r="A163" s="16" t="s">
        <v>210</v>
      </c>
      <c r="B163" s="14" t="s">
        <v>208</v>
      </c>
      <c r="C163" s="39">
        <f>C164</f>
        <v>302400</v>
      </c>
    </row>
    <row r="164" spans="1:3" ht="39" customHeight="1">
      <c r="A164" s="16" t="s">
        <v>211</v>
      </c>
      <c r="B164" s="14" t="s">
        <v>208</v>
      </c>
      <c r="C164" s="39">
        <v>302400</v>
      </c>
    </row>
    <row r="165" spans="1:3" ht="16.5">
      <c r="A165" s="16" t="s">
        <v>214</v>
      </c>
      <c r="B165" s="17" t="s">
        <v>212</v>
      </c>
      <c r="C165" s="39">
        <f>C166</f>
        <v>29700</v>
      </c>
    </row>
    <row r="166" spans="1:3" ht="16.5">
      <c r="A166" s="16" t="s">
        <v>215</v>
      </c>
      <c r="B166" s="14" t="s">
        <v>213</v>
      </c>
      <c r="C166" s="39">
        <f>C167</f>
        <v>29700</v>
      </c>
    </row>
    <row r="167" spans="1:3" ht="23.25" customHeight="1">
      <c r="A167" s="16" t="s">
        <v>216</v>
      </c>
      <c r="B167" s="14" t="s">
        <v>213</v>
      </c>
      <c r="C167" s="39">
        <v>29700</v>
      </c>
    </row>
    <row r="168" spans="1:3" ht="24" customHeight="1">
      <c r="A168" s="16" t="s">
        <v>321</v>
      </c>
      <c r="B168" s="14" t="s">
        <v>317</v>
      </c>
      <c r="C168" s="39">
        <f>C169</f>
        <v>545500</v>
      </c>
    </row>
    <row r="169" spans="1:3" ht="33.75" customHeight="1">
      <c r="A169" s="16" t="s">
        <v>320</v>
      </c>
      <c r="B169" s="14" t="s">
        <v>318</v>
      </c>
      <c r="C169" s="39">
        <f>C170</f>
        <v>545500</v>
      </c>
    </row>
    <row r="170" spans="1:3" ht="32.25" customHeight="1">
      <c r="A170" s="16" t="s">
        <v>319</v>
      </c>
      <c r="B170" s="14" t="s">
        <v>318</v>
      </c>
      <c r="C170" s="39">
        <v>545500</v>
      </c>
    </row>
    <row r="171" spans="1:3" ht="16.5">
      <c r="A171" s="27" t="s">
        <v>227</v>
      </c>
      <c r="B171" s="11" t="s">
        <v>29</v>
      </c>
      <c r="C171" s="39">
        <f>C172</f>
        <v>55795740</v>
      </c>
    </row>
    <row r="172" spans="1:3" ht="16.5">
      <c r="A172" s="16" t="s">
        <v>181</v>
      </c>
      <c r="B172" s="17" t="s">
        <v>180</v>
      </c>
      <c r="C172" s="39">
        <f>C173+C174+C176+C175</f>
        <v>55795740</v>
      </c>
    </row>
    <row r="173" spans="1:3" ht="16.5">
      <c r="A173" s="16" t="s">
        <v>304</v>
      </c>
      <c r="B173" s="17" t="s">
        <v>180</v>
      </c>
      <c r="C173" s="39">
        <v>0</v>
      </c>
    </row>
    <row r="174" spans="1:3" ht="16.5">
      <c r="A174" s="16" t="s">
        <v>193</v>
      </c>
      <c r="B174" s="17" t="s">
        <v>180</v>
      </c>
      <c r="C174" s="39">
        <v>38130</v>
      </c>
    </row>
    <row r="175" spans="1:3" ht="16.5">
      <c r="A175" s="16" t="s">
        <v>194</v>
      </c>
      <c r="B175" s="17" t="s">
        <v>180</v>
      </c>
      <c r="C175" s="39">
        <v>46532100</v>
      </c>
    </row>
    <row r="176" spans="1:3" ht="16.5">
      <c r="A176" s="16" t="s">
        <v>195</v>
      </c>
      <c r="B176" s="17" t="s">
        <v>180</v>
      </c>
      <c r="C176" s="39">
        <v>9225510</v>
      </c>
    </row>
    <row r="177" spans="1:3" ht="23.25" customHeight="1">
      <c r="A177" s="28" t="s">
        <v>228</v>
      </c>
      <c r="B177" s="31" t="s">
        <v>182</v>
      </c>
      <c r="C177" s="38">
        <f>C178+C183+C186+C192+C195+C189</f>
        <v>22604200</v>
      </c>
    </row>
    <row r="178" spans="1:3" ht="33">
      <c r="A178" s="16" t="s">
        <v>188</v>
      </c>
      <c r="B178" s="14" t="s">
        <v>187</v>
      </c>
      <c r="C178" s="39">
        <f>C179</f>
        <v>3747400</v>
      </c>
    </row>
    <row r="179" spans="1:3" ht="37.5" customHeight="1">
      <c r="A179" s="16" t="s">
        <v>190</v>
      </c>
      <c r="B179" s="14" t="s">
        <v>189</v>
      </c>
      <c r="C179" s="39">
        <f>C180+C181+C182</f>
        <v>3747400</v>
      </c>
    </row>
    <row r="180" spans="1:3" ht="39" customHeight="1">
      <c r="A180" s="16" t="s">
        <v>191</v>
      </c>
      <c r="B180" s="14" t="s">
        <v>189</v>
      </c>
      <c r="C180" s="39">
        <v>583000</v>
      </c>
    </row>
    <row r="181" spans="1:3" ht="38.25" customHeight="1">
      <c r="A181" s="16" t="s">
        <v>223</v>
      </c>
      <c r="B181" s="14" t="s">
        <v>189</v>
      </c>
      <c r="C181" s="39">
        <v>1955000</v>
      </c>
    </row>
    <row r="182" spans="1:3" ht="37.5" customHeight="1">
      <c r="A182" s="16" t="s">
        <v>192</v>
      </c>
      <c r="B182" s="14" t="s">
        <v>189</v>
      </c>
      <c r="C182" s="39">
        <v>1209400</v>
      </c>
    </row>
    <row r="183" spans="1:3" ht="49.5">
      <c r="A183" s="16" t="s">
        <v>198</v>
      </c>
      <c r="B183" s="23" t="s">
        <v>283</v>
      </c>
      <c r="C183" s="39">
        <f>C184</f>
        <v>3969000</v>
      </c>
    </row>
    <row r="184" spans="1:3" ht="52.5" customHeight="1">
      <c r="A184" s="16" t="s">
        <v>199</v>
      </c>
      <c r="B184" s="23" t="s">
        <v>282</v>
      </c>
      <c r="C184" s="39">
        <f>C185</f>
        <v>3969000</v>
      </c>
    </row>
    <row r="185" spans="1:3" ht="57" customHeight="1">
      <c r="A185" s="16" t="s">
        <v>200</v>
      </c>
      <c r="B185" s="23" t="s">
        <v>282</v>
      </c>
      <c r="C185" s="39">
        <v>3969000</v>
      </c>
    </row>
    <row r="186" spans="1:3" ht="49.5">
      <c r="A186" s="16" t="s">
        <v>204</v>
      </c>
      <c r="B186" s="14" t="s">
        <v>201</v>
      </c>
      <c r="C186" s="39">
        <f>C187</f>
        <v>535000</v>
      </c>
    </row>
    <row r="187" spans="1:3" ht="69.75" customHeight="1">
      <c r="A187" s="16" t="s">
        <v>203</v>
      </c>
      <c r="B187" s="14" t="s">
        <v>202</v>
      </c>
      <c r="C187" s="39">
        <f>C188</f>
        <v>535000</v>
      </c>
    </row>
    <row r="188" spans="1:3" ht="66">
      <c r="A188" s="16" t="s">
        <v>222</v>
      </c>
      <c r="B188" s="14" t="s">
        <v>202</v>
      </c>
      <c r="C188" s="39">
        <v>535000</v>
      </c>
    </row>
    <row r="189" spans="1:3" ht="53.25" customHeight="1">
      <c r="A189" s="10" t="s">
        <v>229</v>
      </c>
      <c r="B189" s="14" t="s">
        <v>336</v>
      </c>
      <c r="C189" s="39">
        <f>C190</f>
        <v>1254200</v>
      </c>
    </row>
    <row r="190" spans="1:3" ht="57.75" customHeight="1">
      <c r="A190" s="16" t="s">
        <v>196</v>
      </c>
      <c r="B190" s="14" t="s">
        <v>335</v>
      </c>
      <c r="C190" s="39">
        <f>C191</f>
        <v>1254200</v>
      </c>
    </row>
    <row r="191" spans="1:3" ht="51.75" customHeight="1">
      <c r="A191" s="27" t="s">
        <v>197</v>
      </c>
      <c r="B191" s="14" t="s">
        <v>335</v>
      </c>
      <c r="C191" s="39">
        <v>1254200</v>
      </c>
    </row>
    <row r="192" spans="1:3" ht="37.5" customHeight="1">
      <c r="A192" s="27" t="s">
        <v>184</v>
      </c>
      <c r="B192" s="23" t="s">
        <v>183</v>
      </c>
      <c r="C192" s="39">
        <f>C193</f>
        <v>338600</v>
      </c>
    </row>
    <row r="193" spans="1:4" ht="33">
      <c r="A193" s="27" t="s">
        <v>186</v>
      </c>
      <c r="B193" s="23" t="s">
        <v>185</v>
      </c>
      <c r="C193" s="39">
        <f>C194</f>
        <v>338600</v>
      </c>
    </row>
    <row r="194" spans="1:4" ht="33">
      <c r="A194" s="27" t="s">
        <v>250</v>
      </c>
      <c r="B194" s="23" t="s">
        <v>185</v>
      </c>
      <c r="C194" s="39">
        <v>338600</v>
      </c>
    </row>
    <row r="195" spans="1:4" ht="21" customHeight="1">
      <c r="A195" s="10" t="s">
        <v>230</v>
      </c>
      <c r="B195" s="11" t="s">
        <v>67</v>
      </c>
      <c r="C195" s="39">
        <f>C196</f>
        <v>12760000</v>
      </c>
    </row>
    <row r="196" spans="1:4" ht="24.75" customHeight="1">
      <c r="A196" s="32" t="s">
        <v>206</v>
      </c>
      <c r="B196" s="17" t="s">
        <v>205</v>
      </c>
      <c r="C196" s="39">
        <f>C197</f>
        <v>12760000</v>
      </c>
    </row>
    <row r="197" spans="1:4" ht="21" customHeight="1">
      <c r="A197" s="32" t="s">
        <v>217</v>
      </c>
      <c r="B197" s="17" t="s">
        <v>205</v>
      </c>
      <c r="C197" s="39">
        <v>12760000</v>
      </c>
      <c r="D197">
        <v>974800</v>
      </c>
    </row>
    <row r="198" spans="1:4" ht="21" customHeight="1">
      <c r="A198" s="33" t="s">
        <v>242</v>
      </c>
      <c r="B198" s="25" t="s">
        <v>243</v>
      </c>
      <c r="C198" s="38">
        <f>C199</f>
        <v>1470300</v>
      </c>
    </row>
    <row r="199" spans="1:4" ht="24" customHeight="1">
      <c r="A199" s="32" t="s">
        <v>244</v>
      </c>
      <c r="B199" s="17" t="s">
        <v>245</v>
      </c>
      <c r="C199" s="39">
        <f>C200</f>
        <v>1470300</v>
      </c>
    </row>
    <row r="200" spans="1:4" ht="27.75" customHeight="1">
      <c r="A200" s="26" t="s">
        <v>246</v>
      </c>
      <c r="B200" s="14" t="s">
        <v>247</v>
      </c>
      <c r="C200" s="39">
        <f>C201+C202</f>
        <v>1470300</v>
      </c>
    </row>
    <row r="201" spans="1:4" ht="29.25" customHeight="1">
      <c r="A201" s="26" t="s">
        <v>288</v>
      </c>
      <c r="B201" s="14" t="s">
        <v>247</v>
      </c>
      <c r="C201" s="39">
        <v>700000</v>
      </c>
    </row>
    <row r="202" spans="1:4" ht="29.25" customHeight="1">
      <c r="A202" s="26" t="s">
        <v>313</v>
      </c>
      <c r="B202" s="14" t="s">
        <v>247</v>
      </c>
      <c r="C202" s="39">
        <v>770300</v>
      </c>
    </row>
    <row r="203" spans="1:4" ht="29.25" customHeight="1">
      <c r="A203" s="45" t="s">
        <v>330</v>
      </c>
      <c r="B203" s="31" t="s">
        <v>326</v>
      </c>
      <c r="C203" s="38">
        <f>C204</f>
        <v>1550000</v>
      </c>
    </row>
    <row r="204" spans="1:4" ht="29.25" customHeight="1">
      <c r="A204" s="26" t="s">
        <v>329</v>
      </c>
      <c r="B204" s="14" t="s">
        <v>325</v>
      </c>
      <c r="C204" s="39">
        <f>C205</f>
        <v>1550000</v>
      </c>
    </row>
    <row r="205" spans="1:4" ht="29.25" customHeight="1">
      <c r="A205" s="26" t="s">
        <v>328</v>
      </c>
      <c r="B205" s="14" t="s">
        <v>325</v>
      </c>
      <c r="C205" s="39">
        <f>C206</f>
        <v>1550000</v>
      </c>
    </row>
    <row r="206" spans="1:4" ht="29.25" customHeight="1">
      <c r="A206" s="26" t="s">
        <v>327</v>
      </c>
      <c r="B206" s="14" t="s">
        <v>325</v>
      </c>
      <c r="C206" s="39">
        <v>1550000</v>
      </c>
      <c r="D206">
        <v>1550000</v>
      </c>
    </row>
    <row r="207" spans="1:4" ht="16.5" customHeight="1">
      <c r="A207" s="10"/>
      <c r="B207" s="13" t="s">
        <v>30</v>
      </c>
      <c r="C207" s="38">
        <f>C12+C152</f>
        <v>220405153</v>
      </c>
      <c r="D207">
        <f>SUM(D67:D202)</f>
        <v>970050</v>
      </c>
    </row>
    <row r="208" spans="1:4" ht="16.5">
      <c r="A208" s="5"/>
      <c r="B208" s="43" t="s">
        <v>280</v>
      </c>
      <c r="C208" s="41"/>
    </row>
    <row r="209" spans="1:7" ht="21.75" customHeight="1">
      <c r="A209" s="46" t="s">
        <v>281</v>
      </c>
      <c r="B209" s="46"/>
      <c r="C209" s="46"/>
      <c r="D209" s="46"/>
      <c r="E209" s="46"/>
      <c r="F209" s="46"/>
      <c r="G209" s="46"/>
    </row>
    <row r="210" spans="1:7" ht="18.75" customHeight="1">
      <c r="A210" s="47"/>
      <c r="B210" s="47"/>
      <c r="C210" s="47"/>
      <c r="D210" s="47"/>
      <c r="E210" s="47"/>
      <c r="F210" s="47"/>
      <c r="G210" s="47"/>
    </row>
    <row r="211" spans="1:7" ht="18" customHeight="1">
      <c r="A211" s="47"/>
      <c r="B211" s="47"/>
      <c r="C211" s="47"/>
      <c r="D211" s="47"/>
      <c r="E211" s="47"/>
      <c r="F211" s="47"/>
      <c r="G211" s="47"/>
    </row>
    <row r="212" spans="1:7" ht="24.75" customHeight="1">
      <c r="A212" s="48"/>
      <c r="B212" s="48"/>
      <c r="C212" s="48"/>
      <c r="D212" s="48"/>
      <c r="E212" s="48"/>
      <c r="F212" s="48"/>
      <c r="G212" s="48"/>
    </row>
    <row r="213" spans="1:7" ht="14.25" customHeight="1">
      <c r="A213" s="47"/>
      <c r="B213" s="47"/>
      <c r="C213" s="47"/>
      <c r="D213" s="47"/>
      <c r="E213" s="47"/>
      <c r="F213" s="47"/>
      <c r="G213" s="47"/>
    </row>
    <row r="214" spans="1:7">
      <c r="A214" s="47"/>
      <c r="B214" s="47"/>
      <c r="C214" s="47"/>
      <c r="D214" s="47"/>
      <c r="E214" s="47"/>
      <c r="F214" s="47"/>
      <c r="G214" s="47"/>
    </row>
    <row r="215" spans="1:7">
      <c r="A215" s="53"/>
      <c r="B215" s="53"/>
      <c r="C215" s="53"/>
      <c r="D215" s="53"/>
      <c r="E215" s="53"/>
      <c r="F215" s="53"/>
      <c r="G215" s="53"/>
    </row>
    <row r="216" spans="1:7" ht="15.75" customHeight="1">
      <c r="A216" s="47"/>
      <c r="B216" s="47"/>
      <c r="C216" s="47"/>
      <c r="D216" s="47"/>
      <c r="E216" s="47"/>
    </row>
    <row r="217" spans="1:7">
      <c r="A217" s="47"/>
      <c r="B217" s="47"/>
      <c r="C217" s="47"/>
      <c r="D217" s="47"/>
      <c r="E217" s="47"/>
      <c r="F217" s="47"/>
    </row>
    <row r="218" spans="1:7">
      <c r="A218" s="47"/>
      <c r="B218" s="47"/>
      <c r="C218" s="47"/>
      <c r="D218" s="47"/>
      <c r="E218" s="47"/>
      <c r="F218" s="47"/>
    </row>
  </sheetData>
  <mergeCells count="20">
    <mergeCell ref="A218:F218"/>
    <mergeCell ref="A213:G213"/>
    <mergeCell ref="A214:G214"/>
    <mergeCell ref="A215:G215"/>
    <mergeCell ref="A216:E216"/>
    <mergeCell ref="A217:F217"/>
    <mergeCell ref="A209:G209"/>
    <mergeCell ref="A210:G210"/>
    <mergeCell ref="A211:G211"/>
    <mergeCell ref="A212:G212"/>
    <mergeCell ref="B2:C2"/>
    <mergeCell ref="A8:C8"/>
    <mergeCell ref="A10:A11"/>
    <mergeCell ref="B10:B11"/>
    <mergeCell ref="C10:C11"/>
    <mergeCell ref="B3:C3"/>
    <mergeCell ref="B4:C4"/>
    <mergeCell ref="B7:C7"/>
    <mergeCell ref="B6:C6"/>
    <mergeCell ref="B5:C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  <rowBreaks count="7" manualBreakCount="7">
    <brk id="28" max="2" man="1"/>
    <brk id="60" max="2" man="1"/>
    <brk id="85" max="2" man="1"/>
    <brk id="114" max="2" man="1"/>
    <brk id="131" max="2" man="1"/>
    <brk id="159" max="2" man="1"/>
    <brk id="190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Оксана</cp:lastModifiedBy>
  <cp:lastPrinted>2024-02-15T13:34:34Z</cp:lastPrinted>
  <dcterms:created xsi:type="dcterms:W3CDTF">2009-10-22T06:45:53Z</dcterms:created>
  <dcterms:modified xsi:type="dcterms:W3CDTF">2024-05-03T05:27:55Z</dcterms:modified>
</cp:coreProperties>
</file>