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13500"/>
  </bookViews>
  <sheets>
    <sheet name="2022 год" sheetId="2" r:id="rId1"/>
  </sheets>
  <definedNames>
    <definedName name="_xlnm.Print_Titles" localSheetId="0">'2022 год'!$9:$10</definedName>
    <definedName name="_xlnm.Print_Area" localSheetId="0">'2022 год'!$A$2:$E$251</definedName>
  </definedNames>
  <calcPr calcId="125725"/>
</workbook>
</file>

<file path=xl/calcChain.xml><?xml version="1.0" encoding="utf-8"?>
<calcChain xmlns="http://schemas.openxmlformats.org/spreadsheetml/2006/main">
  <c r="D191" i="2"/>
  <c r="E247"/>
  <c r="E248"/>
  <c r="E249"/>
  <c r="D247"/>
  <c r="D248"/>
  <c r="C247"/>
  <c r="C248"/>
  <c r="E246"/>
  <c r="E240"/>
  <c r="C191"/>
  <c r="E243"/>
  <c r="E244"/>
  <c r="E245"/>
  <c r="D243"/>
  <c r="D244"/>
  <c r="C244"/>
  <c r="C243" s="1"/>
  <c r="C239"/>
  <c r="C174"/>
  <c r="E178"/>
  <c r="E179"/>
  <c r="E180"/>
  <c r="E181"/>
  <c r="E182"/>
  <c r="E183"/>
  <c r="E184"/>
  <c r="E185"/>
  <c r="D178"/>
  <c r="D179"/>
  <c r="C179"/>
  <c r="C178" s="1"/>
  <c r="C187" l="1"/>
  <c r="D165"/>
  <c r="D166"/>
  <c r="C165"/>
  <c r="C166"/>
  <c r="E167"/>
  <c r="E149"/>
  <c r="D148"/>
  <c r="D147" s="1"/>
  <c r="C148"/>
  <c r="C147" s="1"/>
  <c r="C123"/>
  <c r="E123" s="1"/>
  <c r="E124"/>
  <c r="D123"/>
  <c r="D114"/>
  <c r="E116"/>
  <c r="E115"/>
  <c r="E23"/>
  <c r="E22"/>
  <c r="E148" l="1"/>
  <c r="E165"/>
  <c r="E166"/>
  <c r="E147"/>
  <c r="C18"/>
  <c r="E226"/>
  <c r="D239" l="1"/>
  <c r="E188"/>
  <c r="E189"/>
  <c r="D187"/>
  <c r="D186" s="1"/>
  <c r="C186"/>
  <c r="E173"/>
  <c r="D172"/>
  <c r="D171" s="1"/>
  <c r="C172"/>
  <c r="C171" s="1"/>
  <c r="E187" l="1"/>
  <c r="E186"/>
  <c r="E171"/>
  <c r="E172"/>
  <c r="D100" l="1"/>
  <c r="D99" s="1"/>
  <c r="D98" s="1"/>
  <c r="C100"/>
  <c r="C99" s="1"/>
  <c r="E96"/>
  <c r="E170"/>
  <c r="E177"/>
  <c r="E164"/>
  <c r="D176"/>
  <c r="D175" s="1"/>
  <c r="D174" s="1"/>
  <c r="C176"/>
  <c r="C175" s="1"/>
  <c r="D163"/>
  <c r="D162" s="1"/>
  <c r="D157"/>
  <c r="E159"/>
  <c r="C163"/>
  <c r="C162" s="1"/>
  <c r="D41"/>
  <c r="C20"/>
  <c r="D18"/>
  <c r="E242"/>
  <c r="E241"/>
  <c r="D238"/>
  <c r="C238"/>
  <c r="C237" s="1"/>
  <c r="E236"/>
  <c r="E235"/>
  <c r="D234"/>
  <c r="C234"/>
  <c r="C233" s="1"/>
  <c r="E232"/>
  <c r="D231"/>
  <c r="D230" s="1"/>
  <c r="C231"/>
  <c r="C230" s="1"/>
  <c r="E229"/>
  <c r="D228"/>
  <c r="C228"/>
  <c r="C227" s="1"/>
  <c r="C225"/>
  <c r="E223"/>
  <c r="D222"/>
  <c r="D221" s="1"/>
  <c r="C222"/>
  <c r="C221" s="1"/>
  <c r="E220"/>
  <c r="D219"/>
  <c r="C219"/>
  <c r="C218" s="1"/>
  <c r="E217"/>
  <c r="E216"/>
  <c r="E215"/>
  <c r="D214"/>
  <c r="D213" s="1"/>
  <c r="C214"/>
  <c r="C213" s="1"/>
  <c r="E211"/>
  <c r="E210"/>
  <c r="E209"/>
  <c r="D208"/>
  <c r="D207" s="1"/>
  <c r="C208"/>
  <c r="C207" s="1"/>
  <c r="E206"/>
  <c r="D205"/>
  <c r="C205"/>
  <c r="C204" s="1"/>
  <c r="E203"/>
  <c r="D202"/>
  <c r="C202"/>
  <c r="C201" s="1"/>
  <c r="E200"/>
  <c r="D199"/>
  <c r="D198" s="1"/>
  <c r="C199"/>
  <c r="C198" s="1"/>
  <c r="E196"/>
  <c r="D195"/>
  <c r="D194" s="1"/>
  <c r="C195"/>
  <c r="C194" s="1"/>
  <c r="C193" s="1"/>
  <c r="D169"/>
  <c r="D168" s="1"/>
  <c r="C169"/>
  <c r="C168" s="1"/>
  <c r="D160"/>
  <c r="C160"/>
  <c r="E158"/>
  <c r="C157"/>
  <c r="C156" s="1"/>
  <c r="E155"/>
  <c r="D154"/>
  <c r="D153" s="1"/>
  <c r="C154"/>
  <c r="C153" s="1"/>
  <c r="E152"/>
  <c r="D151"/>
  <c r="C151"/>
  <c r="C150" s="1"/>
  <c r="E146"/>
  <c r="D145"/>
  <c r="C145"/>
  <c r="C144" s="1"/>
  <c r="E143"/>
  <c r="D142"/>
  <c r="D141" s="1"/>
  <c r="C142"/>
  <c r="C141" s="1"/>
  <c r="E140"/>
  <c r="D139"/>
  <c r="C139"/>
  <c r="C138" s="1"/>
  <c r="E137"/>
  <c r="D136"/>
  <c r="C136"/>
  <c r="C135" s="1"/>
  <c r="E134"/>
  <c r="D133"/>
  <c r="C133"/>
  <c r="C132" s="1"/>
  <c r="E131"/>
  <c r="E130"/>
  <c r="E129"/>
  <c r="D128"/>
  <c r="C128"/>
  <c r="C127" s="1"/>
  <c r="E122"/>
  <c r="D121"/>
  <c r="C121"/>
  <c r="C120" s="1"/>
  <c r="C119" s="1"/>
  <c r="E118"/>
  <c r="E117" s="1"/>
  <c r="D117"/>
  <c r="D113" s="1"/>
  <c r="C117"/>
  <c r="C114" s="1"/>
  <c r="C113" s="1"/>
  <c r="E111"/>
  <c r="D110"/>
  <c r="C110"/>
  <c r="C109" s="1"/>
  <c r="E108"/>
  <c r="E107"/>
  <c r="D106"/>
  <c r="D105" s="1"/>
  <c r="C106"/>
  <c r="C105" s="1"/>
  <c r="C104" s="1"/>
  <c r="E102"/>
  <c r="E101"/>
  <c r="D95"/>
  <c r="D94" s="1"/>
  <c r="C95"/>
  <c r="C94" s="1"/>
  <c r="E93"/>
  <c r="D92"/>
  <c r="C92"/>
  <c r="E91"/>
  <c r="D90"/>
  <c r="C90"/>
  <c r="D89"/>
  <c r="C89"/>
  <c r="E87"/>
  <c r="D86"/>
  <c r="D85" s="1"/>
  <c r="D84" s="1"/>
  <c r="C86"/>
  <c r="C85" s="1"/>
  <c r="C84" s="1"/>
  <c r="E83"/>
  <c r="D82"/>
  <c r="C82"/>
  <c r="C81" s="1"/>
  <c r="E80"/>
  <c r="D79"/>
  <c r="D78" s="1"/>
  <c r="C79"/>
  <c r="C78" s="1"/>
  <c r="E77"/>
  <c r="D76"/>
  <c r="C76"/>
  <c r="C75" s="1"/>
  <c r="E72"/>
  <c r="D71"/>
  <c r="C71"/>
  <c r="C70" s="1"/>
  <c r="C69" s="1"/>
  <c r="E68"/>
  <c r="D67"/>
  <c r="D66" s="1"/>
  <c r="C67"/>
  <c r="C66" s="1"/>
  <c r="E65"/>
  <c r="D64"/>
  <c r="D63" s="1"/>
  <c r="C64"/>
  <c r="C63" s="1"/>
  <c r="E61"/>
  <c r="D60"/>
  <c r="D59" s="1"/>
  <c r="C60"/>
  <c r="C59" s="1"/>
  <c r="E58"/>
  <c r="D57"/>
  <c r="D56" s="1"/>
  <c r="C57"/>
  <c r="C56" s="1"/>
  <c r="E54"/>
  <c r="D53"/>
  <c r="C53"/>
  <c r="C52" s="1"/>
  <c r="E51"/>
  <c r="D50"/>
  <c r="D49" s="1"/>
  <c r="C50"/>
  <c r="C49" s="1"/>
  <c r="E48"/>
  <c r="D47"/>
  <c r="D46" s="1"/>
  <c r="C47"/>
  <c r="C46" s="1"/>
  <c r="E45"/>
  <c r="D44"/>
  <c r="C44"/>
  <c r="C43" s="1"/>
  <c r="E42"/>
  <c r="C41"/>
  <c r="C40" s="1"/>
  <c r="E37"/>
  <c r="D36"/>
  <c r="C36"/>
  <c r="C35" s="1"/>
  <c r="E34"/>
  <c r="D33"/>
  <c r="C33"/>
  <c r="C32" s="1"/>
  <c r="E31"/>
  <c r="D30"/>
  <c r="C30"/>
  <c r="C29" s="1"/>
  <c r="E28"/>
  <c r="D27"/>
  <c r="D26" s="1"/>
  <c r="C27"/>
  <c r="C26" s="1"/>
  <c r="E21"/>
  <c r="D20"/>
  <c r="E19"/>
  <c r="E17"/>
  <c r="D16"/>
  <c r="C16"/>
  <c r="E15"/>
  <c r="D14"/>
  <c r="C14"/>
  <c r="C74" l="1"/>
  <c r="C73" s="1"/>
  <c r="D13"/>
  <c r="D12" s="1"/>
  <c r="C13"/>
  <c r="C112"/>
  <c r="C224"/>
  <c r="E224" s="1"/>
  <c r="E225"/>
  <c r="C197"/>
  <c r="C126"/>
  <c r="C125" s="1"/>
  <c r="E139"/>
  <c r="E175"/>
  <c r="E174"/>
  <c r="E162"/>
  <c r="E176"/>
  <c r="E128"/>
  <c r="E163"/>
  <c r="E168"/>
  <c r="E169"/>
  <c r="E198"/>
  <c r="E76"/>
  <c r="E202"/>
  <c r="E145"/>
  <c r="E141"/>
  <c r="E136"/>
  <c r="E82"/>
  <c r="E27"/>
  <c r="E238"/>
  <c r="D135"/>
  <c r="E135" s="1"/>
  <c r="E71"/>
  <c r="E121"/>
  <c r="E133"/>
  <c r="E205"/>
  <c r="E219"/>
  <c r="E18"/>
  <c r="D75"/>
  <c r="E75" s="1"/>
  <c r="D127"/>
  <c r="D126" s="1"/>
  <c r="D125" s="1"/>
  <c r="E161"/>
  <c r="E195"/>
  <c r="E44"/>
  <c r="E151"/>
  <c r="E157"/>
  <c r="E228"/>
  <c r="E234"/>
  <c r="E41"/>
  <c r="E94"/>
  <c r="C88"/>
  <c r="E207"/>
  <c r="E221"/>
  <c r="C25"/>
  <c r="C24" s="1"/>
  <c r="C39"/>
  <c r="C38" s="1"/>
  <c r="E153"/>
  <c r="E160"/>
  <c r="E194"/>
  <c r="E213"/>
  <c r="E230"/>
  <c r="D43"/>
  <c r="E43" s="1"/>
  <c r="D81"/>
  <c r="D88"/>
  <c r="E142"/>
  <c r="E154"/>
  <c r="E199"/>
  <c r="E208"/>
  <c r="E214"/>
  <c r="E222"/>
  <c r="E231"/>
  <c r="E14"/>
  <c r="E50"/>
  <c r="E53"/>
  <c r="D62"/>
  <c r="D55" s="1"/>
  <c r="E86"/>
  <c r="E90"/>
  <c r="E110"/>
  <c r="D120"/>
  <c r="D119" s="1"/>
  <c r="D132"/>
  <c r="E132" s="1"/>
  <c r="D144"/>
  <c r="E144" s="1"/>
  <c r="D156"/>
  <c r="E156" s="1"/>
  <c r="D193"/>
  <c r="D201"/>
  <c r="E201" s="1"/>
  <c r="D233"/>
  <c r="E233" s="1"/>
  <c r="D237"/>
  <c r="E237" s="1"/>
  <c r="E26"/>
  <c r="E239"/>
  <c r="E30"/>
  <c r="E33"/>
  <c r="E36"/>
  <c r="E49"/>
  <c r="E79"/>
  <c r="E89"/>
  <c r="E92"/>
  <c r="E95"/>
  <c r="D138"/>
  <c r="E138" s="1"/>
  <c r="D150"/>
  <c r="E150" s="1"/>
  <c r="D204"/>
  <c r="E204" s="1"/>
  <c r="D218"/>
  <c r="E218" s="1"/>
  <c r="D227"/>
  <c r="E227" s="1"/>
  <c r="E20"/>
  <c r="E64"/>
  <c r="E113"/>
  <c r="E114"/>
  <c r="E106"/>
  <c r="D109"/>
  <c r="E109" s="1"/>
  <c r="E105"/>
  <c r="C98"/>
  <c r="E99"/>
  <c r="E100"/>
  <c r="E84"/>
  <c r="E85"/>
  <c r="E78"/>
  <c r="D70"/>
  <c r="E56"/>
  <c r="E66"/>
  <c r="E67"/>
  <c r="E63"/>
  <c r="C62"/>
  <c r="E59"/>
  <c r="E60"/>
  <c r="E57"/>
  <c r="D52"/>
  <c r="E52" s="1"/>
  <c r="E46"/>
  <c r="E47"/>
  <c r="D40"/>
  <c r="D35"/>
  <c r="E35" s="1"/>
  <c r="D32"/>
  <c r="E32" s="1"/>
  <c r="D29"/>
  <c r="E29" s="1"/>
  <c r="E16"/>
  <c r="C12"/>
  <c r="C212" l="1"/>
  <c r="C192" s="1"/>
  <c r="E81"/>
  <c r="D74"/>
  <c r="D73" s="1"/>
  <c r="E73" s="1"/>
  <c r="D212"/>
  <c r="D197"/>
  <c r="E197" s="1"/>
  <c r="E127"/>
  <c r="E125"/>
  <c r="E62"/>
  <c r="E120"/>
  <c r="E88"/>
  <c r="E193"/>
  <c r="D104"/>
  <c r="E104" s="1"/>
  <c r="C55"/>
  <c r="E55" s="1"/>
  <c r="C97"/>
  <c r="E98"/>
  <c r="E70"/>
  <c r="D69"/>
  <c r="E69" s="1"/>
  <c r="D39"/>
  <c r="E40"/>
  <c r="D25"/>
  <c r="D24" s="1"/>
  <c r="E13"/>
  <c r="E12"/>
  <c r="E212" l="1"/>
  <c r="E74"/>
  <c r="C11"/>
  <c r="C250" s="1"/>
  <c r="E126"/>
  <c r="D192"/>
  <c r="E119"/>
  <c r="D112"/>
  <c r="D97"/>
  <c r="D38"/>
  <c r="E38" s="1"/>
  <c r="E39"/>
  <c r="E25"/>
  <c r="E24"/>
  <c r="E112" l="1"/>
  <c r="D11"/>
  <c r="E11" s="1"/>
  <c r="E192"/>
  <c r="E191"/>
  <c r="E97"/>
  <c r="D250" l="1"/>
  <c r="E250" s="1"/>
</calcChain>
</file>

<file path=xl/sharedStrings.xml><?xml version="1.0" encoding="utf-8"?>
<sst xmlns="http://schemas.openxmlformats.org/spreadsheetml/2006/main" count="487" uniqueCount="403">
  <si>
    <t>Приложение №  1</t>
  </si>
  <si>
    <t>от _____        №____</t>
  </si>
  <si>
    <t xml:space="preserve"> Уточненный план, рублей</t>
  </si>
  <si>
    <t>% исполнения плана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</si>
  <si>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</si>
  <si>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</si>
  <si>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</si>
  <si>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</si>
  <si>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</si>
  <si>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</si>
  <si>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>000 1 01 02010 01 0000 110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</si>
  <si>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 налога осуществляется  в соответствии со статьями 227,227.1 и 228 Налогового кодекса Российской Федерации </t>
  </si>
  <si>
    <t>182 1 01 02010 01 0000 110</t>
  </si>
  <si>
    <t xml:space="preserve">000 1 01 02020 01 0000 110  </t>
  </si>
  <si>
    <t xml:space="preserve">Налог на доходы физических лиц с доходов, полученных  от осуществления деятельности  физическими лицами, зарегистрированными  в качестве индивидуальных предпринимателей, нотариусов,занимающихся частной практикой, адвокатов,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</si>
  <si>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 xml:space="preserve">182 1 01 02020 01 0000 110  </t>
  </si>
  <si>
    <t xml:space="preserve">000 1 01 02030 01 0000 110 </t>
  </si>
  <si>
    <t>Налог на доходы физических лиц с доходов, полученных физическими лицами  в соответствии со статьей 228 Налогового кодекса Российской  Федерации</t>
  </si>
  <si>
    <t xml:space="preserve">182 1 01 02030 01 0000 110 </t>
  </si>
  <si>
    <t xml:space="preserve"> 000 1 01 02080 01 0000 110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</si>
  <si>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</si>
  <si>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182 1 01 02080 01 0000 110</t>
  </si>
  <si>
    <t>000 1 03 00000 00 0000 000</t>
  </si>
  <si>
    <t>НАЛОГИ НА ТОВАРЫ (РАБОТЫ,УСЛУГИ), РЕАЛИЗУЕМЫЕ НА ТЕРРИТОРИИ РОССИЙСКОЙ ФЕДЕРАЦИИ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</si>
  <si>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</si>
  <si>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</si>
  <si>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</si>
  <si>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</si>
  <si>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</si>
  <si>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</si>
  <si>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</si>
  <si>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</si>
  <si>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</si>
  <si>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</si>
  <si>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</si>
  <si>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</si>
  <si>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</si>
  <si>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</si>
  <si>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</si>
  <si>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</si>
  <si>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</si>
  <si>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</si>
  <si>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</si>
  <si>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</si>
  <si>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</si>
  <si>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</si>
  <si>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</si>
  <si>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</si>
  <si>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</si>
  <si>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182 1 05 01011 01 0000 110</t>
  </si>
  <si>
    <t>000 1 05 01020 01 0000 110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</si>
  <si>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</si>
  <si>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</si>
  <si>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</si>
  <si>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</si>
  <si>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</si>
  <si>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</si>
  <si>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</si>
  <si>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182 1 05 02010 02 0000 110</t>
  </si>
  <si>
    <t xml:space="preserve">000 1 05 03000 01 0000 110 </t>
  </si>
  <si>
    <t>Единый сельскохозяйственный налог</t>
  </si>
  <si>
    <t>000 1 05 03010 01 0000 110</t>
  </si>
  <si>
    <t>182 1 05 03010 01 0000 110</t>
  </si>
  <si>
    <t>000 1 05 04000 02 0000 110</t>
  </si>
  <si>
    <t xml:space="preserve">Налог, взимаемый в связи с применением патентной системы  налогообложения 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</si>
  <si>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</si>
  <si>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</si>
  <si>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</si>
  <si>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000 1 06 0000000 0000 000</t>
  </si>
  <si>
    <t>НАЛОГИ НА ИМУЩЕСТВО</t>
  </si>
  <si>
    <t>000 1 06 01000 00 0000 110</t>
  </si>
  <si>
    <t>Налог на имущество физических лиц</t>
  </si>
  <si>
    <t>000 1 06 01020 14 0000 110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</si>
  <si>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</si>
  <si>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182 1 06 01020 14 0000 110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</si>
  <si>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</si>
  <si>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</si>
  <si>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</si>
  <si>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газоснабжения.</t>
  </si>
  <si>
    <t>182 1 06 02010 02 0000 110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</si>
  <si>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</si>
  <si>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</si>
  <si>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</si>
  <si>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</si>
  <si>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</si>
  <si>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</si>
  <si>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182 1 06 06032 14 0000 110</t>
  </si>
  <si>
    <t>000 1 06 06040 00 0000 110</t>
  </si>
  <si>
    <t>Земельный налог с физических лиц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</si>
  <si>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</si>
  <si>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</si>
  <si>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182 1 06 06042 14 0000 110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</si>
  <si>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</si>
  <si>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</si>
  <si>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</si>
  <si>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</si>
  <si>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000 1 08 03010 01 0000 110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</si>
  <si>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</si>
  <si>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182 1 08 03010 01 0000 110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</si>
  <si>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</si>
  <si>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</si>
  <si>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</si>
  <si>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</si>
  <si>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</si>
  <si>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</si>
  <si>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</si>
  <si>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</si>
  <si>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936 1 11 05012 14 0000 120</t>
  </si>
  <si>
    <t xml:space="preserve"> 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</si>
  <si>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</si>
  <si>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</si>
  <si>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</si>
  <si>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936 1 11 05024 14 0000 120</t>
  </si>
  <si>
    <t xml:space="preserve">  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</si>
  <si>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</si>
  <si>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</si>
  <si>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</si>
  <si>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936 1 11 05034 14 0000 120</t>
  </si>
  <si>
    <t xml:space="preserve"> 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</si>
  <si>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</si>
  <si>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</si>
  <si>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</si>
  <si>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</si>
  <si>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</si>
  <si>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936 1 11 09044 14 0000 120</t>
  </si>
  <si>
    <t xml:space="preserve">000 1 12 00000 00 0000 000 </t>
  </si>
  <si>
    <t>ПЛАТЕЖИ ПРИ ПОЛЬЗОВАНИИ ПРИРОДНЫМИ РЕСУРСАМИ</t>
  </si>
  <si>
    <t xml:space="preserve">000 1 12 01000 01 0000 120 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</si>
  <si>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</si>
  <si>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</si>
  <si>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</si>
  <si>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048 1 12 01010 01 0000 120</t>
  </si>
  <si>
    <t>000 1 12 01030 01 0000 120</t>
  </si>
  <si>
    <t>Плата за выбросы загрязняющих веществ в водные объекты</t>
  </si>
  <si>
    <t>048 1 12 01030 01 0000 120</t>
  </si>
  <si>
    <t xml:space="preserve"> 000 1 12 01040 01 0000 120</t>
  </si>
  <si>
    <t>Плата за размещение отходов производства и потребления</t>
  </si>
  <si>
    <t xml:space="preserve"> 000 1 12 01041 01 0000 120</t>
  </si>
  <si>
    <t>Плата за размещение отходов производства</t>
  </si>
  <si>
    <t xml:space="preserve"> 048 1 12 01041 01 0000 120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</si>
  <si>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</si>
  <si>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ДОХОДЫ ОТ ОКАЗАНИЯ ПЛАТНЫХ УСЛУГ  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</si>
  <si>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</si>
  <si>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</si>
  <si>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</si>
  <si>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</si>
  <si>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</si>
  <si>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 xml:space="preserve">  902 1 13 01994 14 0000 130</t>
  </si>
  <si>
    <t xml:space="preserve">  903 1 13 01994 14 0000 130</t>
  </si>
  <si>
    <t>000 1 13 02000 00 0000 130</t>
  </si>
  <si>
    <t xml:space="preserve">Доходы от компенсации затрат государства </t>
  </si>
  <si>
    <t>000 1 13 02060 00 0000 130</t>
  </si>
  <si>
    <t xml:space="preserve">Доходы , поступающие в порядке возмещения расходов, понесенных в связи с эксплуатацией имущества </t>
  </si>
  <si>
    <t xml:space="preserve"> 000 1 13 02064 14 0000 130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</si>
  <si>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</si>
  <si>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</si>
  <si>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</si>
  <si>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000 1 13 02999 00 0000 130</t>
  </si>
  <si>
    <t>Прочие доходы от компенсации  затрат государства</t>
  </si>
  <si>
    <t>000 1 13 02994 14 0000 130</t>
  </si>
  <si>
    <t>Прочие доходы от компенсации  затрат государства муниципальных округов</t>
  </si>
  <si>
    <t>936 1 13 02994 14 0000 130</t>
  </si>
  <si>
    <t>Прочие доходы от компенсации  затрат бюджетов муниципальных округов</t>
  </si>
  <si>
    <t>000 1 14 00000 00 0000 000</t>
  </si>
  <si>
    <t>ДОХОДЫ ОТ ПРОДАЖИ МАТЕРИАЛЬНЫХ И НЕМАТЕРИАЛЬНЫХ АКТИВОВ</t>
  </si>
  <si>
    <t>000 1 14 02000 00 0000 000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</si>
  <si>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</si>
  <si>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</si>
  <si>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</si>
  <si>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</si>
  <si>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</si>
  <si>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</si>
  <si>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</si>
  <si>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936 1 14 06012 14 0000 430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</si>
  <si>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</si>
  <si>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</si>
  <si>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</si>
  <si>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</si>
  <si>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</si>
  <si>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</si>
  <si>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</si>
  <si>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738 1 16 01053 01 0000 140</t>
  </si>
  <si>
    <t>836 1 16 01053 01 0000 140</t>
  </si>
  <si>
    <t>936 1 16 01053 01 0000 140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</si>
  <si>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</si>
  <si>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</si>
  <si>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</si>
  <si>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</si>
  <si>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738 1 16 01063 01 0000 140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</si>
  <si>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</si>
  <si>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</si>
  <si>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</si>
  <si>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</si>
  <si>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738 1 16 01073 01 0000 140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</si>
  <si>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</si>
  <si>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</si>
  <si>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</si>
  <si>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</si>
  <si>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738 1 16 01083 01 0000 140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</si>
  <si>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</si>
  <si>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</si>
  <si>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</si>
  <si>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</si>
  <si>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738 1 16 01133 01 0000 140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</si>
  <si>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</si>
  <si>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</si>
  <si>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</si>
  <si>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</si>
  <si>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738 1 16 01143 01 0000 140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</si>
  <si>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</si>
  <si>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</si>
  <si>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</si>
  <si>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</si>
  <si>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738 1 16 01173 01 0000 140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</si>
  <si>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</si>
  <si>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</si>
  <si>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</si>
  <si>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</si>
  <si>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738 1 16 01193 01 0000 140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</si>
  <si>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</si>
  <si>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</si>
  <si>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</si>
  <si>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</si>
  <si>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738 1 16 01203 01 0000 140</t>
  </si>
  <si>
    <t>000 1 16 11000 01 0000 140</t>
  </si>
  <si>
    <t>Платежи, уплачиваемые в целях возмещения вреда</t>
  </si>
  <si>
    <t>000 1 16 11050 01 0000 140</t>
  </si>
  <si>
    <t>Платежи по искам о возмещениии вреда, причиненного окружающей среде, а также платежи, уплачиваемые при добровольном возмещении вреда, причиненного окружающей среде ( за исключением вреда, причиненного  окружающей среде на особо охраняемых природных территориях, а также вреда, причиненного водным объектам), подлежащие зачислению в бюждет муниципального образования</t>
  </si>
  <si>
    <t>710 1 16 11050 01 0000 140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</si>
  <si>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</si>
  <si>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</si>
  <si>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</si>
  <si>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</si>
  <si>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</si>
  <si>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</si>
  <si>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</si>
  <si>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</si>
  <si>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</si>
  <si>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</si>
  <si>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912 2 02 15001 14 0000 150</t>
  </si>
  <si>
    <t xml:space="preserve"> 000 2 02 20000 00 0000 150</t>
  </si>
  <si>
    <t>Субсидии бюджетам бюджетной системы Российской Федерации (межбюджетные субсидии)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</si>
  <si>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</si>
  <si>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</si>
  <si>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</si>
  <si>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</si>
  <si>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936 2 02 20216 14 0000 150</t>
  </si>
  <si>
    <t>000 2 02 25497 00 0000 150</t>
  </si>
  <si>
    <t>Субсидии бюджетам на реализацию мероприятий по обеспечению жильем молодых семей</t>
  </si>
  <si>
    <t>000 2 02 25497 14 0000 150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</si>
  <si>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</si>
  <si>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</si>
  <si>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000 2 02 25519 00 0000 150</t>
  </si>
  <si>
    <t>Субсидии бюджетам на поддержку отрасли культуры</t>
  </si>
  <si>
    <t>000 2 02 25519 14 0000 150</t>
  </si>
  <si>
    <t>Субсидии бюджетам муниципальных округов на поддержку отрасли культуры</t>
  </si>
  <si>
    <t>902 2 02 25519 14 0000 150</t>
  </si>
  <si>
    <t xml:space="preserve"> 000 2 02 29999 00 0000 150</t>
  </si>
  <si>
    <t>Прочие субсидии</t>
  </si>
  <si>
    <t>000 2 02 29999 14 0000 150</t>
  </si>
  <si>
    <t>Прочие субсидии бюджетам муниципальных округов</t>
  </si>
  <si>
    <t>903 2 02 29999 14 0000 150</t>
  </si>
  <si>
    <t>912 2 02 29999 14 0000 150</t>
  </si>
  <si>
    <t>936 2 02 29999 14 0000 150</t>
  </si>
  <si>
    <t xml:space="preserve"> 000 2 02 30000 00 0000 150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</si>
  <si>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</si>
  <si>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</si>
  <si>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</si>
  <si>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</si>
  <si>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903 2  02 30024 14 0000 150</t>
  </si>
  <si>
    <t>Субвенции бюджектам муниципальных округов на выполнение передаваемых полномлчий объектов Российской Федерации</t>
  </si>
  <si>
    <t>912 2 02 30024 14 0000 150</t>
  </si>
  <si>
    <t>936 2 02 30024 14 0000 150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</si>
  <si>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</si>
  <si>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</si>
  <si>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</si>
  <si>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</si>
  <si>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</si>
  <si>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</si>
  <si>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</si>
  <si>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</si>
  <si>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</si>
  <si>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000 2 02 35082 14 000 150</t>
  </si>
  <si>
    <t>936 2 02 35082 14 0000 150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</si>
  <si>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</si>
  <si>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</si>
  <si>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</si>
  <si>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936 2 02 35118 14 0000 150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</si>
  <si>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</si>
  <si>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</si>
  <si>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</si>
  <si>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</si>
  <si>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000 2 02 39999 00 0000 150</t>
  </si>
  <si>
    <t>Прочие субвенции</t>
  </si>
  <si>
    <t>000 2 02 39999 14 0000 150</t>
  </si>
  <si>
    <t>Прочие субвенции бюджетам муниципальных округов</t>
  </si>
  <si>
    <t>903 2 02 39999 14 0000 150</t>
  </si>
  <si>
    <t>936 2 02 39999 14 0000 150</t>
  </si>
  <si>
    <t>000 2 02 40000 00 0000 150</t>
  </si>
  <si>
    <t>Иные межбюджетные трансферты</t>
  </si>
  <si>
    <t>Прочие  межбюджетные трансферты,передаваемые бюджетам</t>
  </si>
  <si>
    <t>Прочие межбюджетные трансферты, передаваемые  бюджетам муниципальных округов</t>
  </si>
  <si>
    <t>ВСЕГО доходов</t>
  </si>
  <si>
    <t xml:space="preserve"> 000 1 14 02043 14 0000 440</t>
  </si>
  <si>
    <t xml:space="preserve"> 936 1 14 02043 14 0000 440</t>
  </si>
  <si>
    <t xml:space="preserve"> 000 2 02 49999 14 0000 150</t>
  </si>
  <si>
    <t xml:space="preserve"> 000 2 02 49999 00 0000 150</t>
  </si>
  <si>
    <t xml:space="preserve"> 903 2 02 49999 14 0000 150</t>
  </si>
  <si>
    <t xml:space="preserve"> 936 2 02 49999 14 0000 150</t>
  </si>
  <si>
    <r>
      <t>Код</t>
    </r>
    <r>
      <rPr>
        <sz val="12"/>
        <rFont val="Times New Roman"/>
        <family val="1"/>
        <charset val="204"/>
      </rPr>
      <t xml:space="preserve">  </t>
    </r>
    <r>
      <rPr>
        <b/>
        <sz val="12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</si>
  <si>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2"/>
        <rFont val="Times New Roman"/>
        <family val="1"/>
        <charset val="204"/>
      </rPr>
      <t xml:space="preserve"> </t>
    </r>
  </si>
  <si>
    <t>000 1 14 06000 00 0000 430</t>
  </si>
  <si>
    <t>000 1 16 01053 01 0000 140</t>
  </si>
  <si>
    <t>000 2 02 30024 00 0000 150</t>
  </si>
  <si>
    <t>000 2 02 30027 00 0000 150</t>
  </si>
  <si>
    <t>000 2 02 30029 00 0000 150</t>
  </si>
  <si>
    <t>000 2 02 35082 00 0000 150</t>
  </si>
  <si>
    <t>000 2 02 35118 00 0000 150</t>
  </si>
  <si>
    <t>000 2 02 35120 00 0000 150</t>
  </si>
  <si>
    <t xml:space="preserve">  000 1 14 02040 14 0000 440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</si>
  <si>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</si>
  <si>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000 1 16 07090000 0000 140</t>
  </si>
  <si>
    <t>936 1 16 07090 14 0000 140</t>
  </si>
  <si>
    <t>Иные штрафы, неустойки , пени уплаченные в соответствии с законом или договором в случае неисполнения ил ненадляжащего исполнения обязательств перед муниципальтным органом, (муниципальным казенным учреждением) муниципального округа</t>
  </si>
  <si>
    <t>Иные штрафы, неустойки , пени уплаченные в соответствии с законом или договором в случае неисполнения ил ненадляжащего исполнения обязательств перед государственным (муниципальтным) органом, казенным учреждением, Центральным банком Российской Федерации, государственной корпорацией</t>
  </si>
  <si>
    <t>000 1 16 07090 14 0000 140</t>
  </si>
  <si>
    <t>836 1 16 01203 01 0000 140</t>
  </si>
  <si>
    <t>ПРОЧИЕ НЕНАЛОГОВЫЕ ДОХОДЫ</t>
  </si>
  <si>
    <t>Прочие неналоговые доходы</t>
  </si>
  <si>
    <t>Прочие неналоговые доходы бюджетов муниципальных округов</t>
  </si>
  <si>
    <t>000 1 17 00000 00 0000 000</t>
  </si>
  <si>
    <t>000 1 17 05000 00 0000 180</t>
  </si>
  <si>
    <t>000 1 17 05040 14 0000 180</t>
  </si>
  <si>
    <t>936 1 17 05040 14 0000 180</t>
  </si>
  <si>
    <t xml:space="preserve">к отчету об исполнении бюджета </t>
  </si>
  <si>
    <t>182 1 03 02231 01 0000 110</t>
  </si>
  <si>
    <t>182 1 03 02241 01 0000 110</t>
  </si>
  <si>
    <t>182 1 03 02251 01 0000 110</t>
  </si>
  <si>
    <t>182 1 03 02261 01 0000 110</t>
  </si>
  <si>
    <t xml:space="preserve">  936 1 13 01994 14 0000 130</t>
  </si>
  <si>
    <t>000 1 16 02020 02 0000 140</t>
  </si>
  <si>
    <t>Административные штрафы, установленные закономи субъектов Росийской Федерации об административных правонарушениях, за нарушение муниципальных правых актов</t>
  </si>
  <si>
    <t>936 1 16 02020 02 0000 140</t>
  </si>
  <si>
    <t>Платежи, уплачиваемые в целях возмещения вреда, причиняемого автомобильным дорогам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</si>
  <si>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</si>
  <si>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000 1 16 11060 01 0000 140</t>
  </si>
  <si>
    <t>000 1 16 11064 01 0000 140</t>
  </si>
  <si>
    <t>936 1 16 11064 01 0000 140</t>
  </si>
  <si>
    <t>Инициативные платежи</t>
  </si>
  <si>
    <t>Инициативные платежи, зачисляемые в бюджеты муниципальных округов</t>
  </si>
  <si>
    <t>000 1 17 15000 00 0000 150</t>
  </si>
  <si>
    <t>000 1 17 15020 14 0000 150</t>
  </si>
  <si>
    <t>936 1 17 15020 14 5171 150</t>
  </si>
  <si>
    <t>936 1 17 15020 14 5172 150</t>
  </si>
  <si>
    <t>за 1 полугодие 2023 года</t>
  </si>
  <si>
    <t>Доходы бюджета  муниципальнгого образования  Лебяжский муниципальный округ  Кировской области  по кодам классификации доходов бюджета за 1 полугодие 2023 года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</si>
  <si>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</si>
  <si>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</si>
  <si>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182 1 01 02130 01 0000 110</t>
  </si>
  <si>
    <t>182 1 01 02140 01 0000 110</t>
  </si>
  <si>
    <t xml:space="preserve"> 000 1 13 01994 14 0000 130</t>
  </si>
  <si>
    <t xml:space="preserve"> 000 1 14 02042 14 0000 440</t>
  </si>
  <si>
    <t xml:space="preserve"> 936 1 14 02042 14 0000 440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</si>
  <si>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</si>
  <si>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</si>
  <si>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</si>
  <si>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000 1 14 06020 00 0000 430</t>
  </si>
  <si>
    <t>936 1 14 06024 14 0000 430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</si>
  <si>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</si>
  <si>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</si>
  <si>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</si>
  <si>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000 1 16 01153 01 0000 140</t>
  </si>
  <si>
    <t>738 1 16 01153 01 0000 140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</si>
  <si>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</si>
  <si>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912 1 16 10100 14 0000 140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</si>
  <si>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</si>
  <si>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000 1 16 10100 00 0000 140</t>
  </si>
  <si>
    <t>Платежи в целях возмещения причиненного ущерба (убытков)</t>
  </si>
  <si>
    <t>000 1 16 10000 00 0000 140</t>
  </si>
  <si>
    <t>000 1 17 14000 00 0000 150</t>
  </si>
  <si>
    <t>Средства самообложения граждан</t>
  </si>
  <si>
    <t>000 1 17 14020 14 0000 150</t>
  </si>
  <si>
    <t>Средства самообложения граждан, зачисляемые в бюджеты муниципальных округов</t>
  </si>
  <si>
    <t>936 1 17 14020 14 0001 150</t>
  </si>
  <si>
    <t>936 1 17 14020 14 0002 150</t>
  </si>
  <si>
    <t>936 1 17 14020 14 0003 150</t>
  </si>
  <si>
    <t>936 1 17 14020 14 0004 150</t>
  </si>
  <si>
    <t>936 1 17 14020 14 0005 150</t>
  </si>
  <si>
    <t>936 1 17 14020 14 0006 150</t>
  </si>
  <si>
    <t>Поступило на 01.07.2023 года, рублей</t>
  </si>
  <si>
    <t xml:space="preserve"> 902 2 02 49999 14 0000 150</t>
  </si>
  <si>
    <t>000 2 07 00000 00 0000 000</t>
  </si>
  <si>
    <t>ПРОЧИЕ БЕЗВОЗМЕЗДНЫЕ ПОСТУПЛЕНИЯ</t>
  </si>
  <si>
    <t>000 2 07 04050 14 0000 150</t>
  </si>
  <si>
    <t>Прочие безвозмездные поступления в бюджеты муниципальных округов</t>
  </si>
  <si>
    <t>936 2 07 04050 14 0000 150</t>
  </si>
  <si>
    <t xml:space="preserve"> 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</si>
  <si>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</si>
  <si>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ОСТАТКОВ СУБСИДИЙ, СУБВЕНЦИЙ И ИНЫХ МЕЖБЮДЖЕТНЫХ ТРАНСФЕРТОВ, ИМЕЮЩИХ ЦЕЛЕВОЕ НАЗНАЧЕНИЕ, ПРОШЛЫХ ЛЕТ</t>
  </si>
  <si>
    <t>000 2 19 00000 14 0000 150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</si>
  <si>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</si>
  <si>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000 2 19 60010 14 0000 150</t>
  </si>
  <si>
    <t>936 2 19 60010 14 0000 150</t>
  </si>
</sst>
</file>

<file path=xl/styles.xml><?xml version="1.0" encoding="utf-8"?>
<styleSheet xmlns="http://schemas.openxmlformats.org/spreadsheetml/2006/main">
  <numFmts count="1">
    <numFmt numFmtId="164" formatCode="#\ ##0.0"/>
  </numFmts>
  <fonts count="8">
    <font>
      <sz val="10"/>
      <name val="Arial Cyr"/>
      <charset val="204"/>
    </font>
    <font>
      <u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6" fillId="0" borderId="2">
      <alignment horizontal="left" wrapText="1" indent="2"/>
    </xf>
    <xf numFmtId="49" fontId="6" fillId="0" borderId="3">
      <alignment horizontal="center"/>
    </xf>
    <xf numFmtId="4" fontId="6" fillId="0" borderId="3">
      <alignment horizontal="right"/>
    </xf>
  </cellStyleXfs>
  <cellXfs count="56">
    <xf numFmtId="0" fontId="0" fillId="0" borderId="0" xfId="0"/>
    <xf numFmtId="0" fontId="3" fillId="0" borderId="1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justify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2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justify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justify" vertical="justify" wrapText="1"/>
    </xf>
    <xf numFmtId="0" fontId="3" fillId="0" borderId="0" xfId="0" applyFont="1" applyFill="1" applyAlignment="1">
      <alignment vertical="justify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justify"/>
    </xf>
    <xf numFmtId="0" fontId="0" fillId="0" borderId="0" xfId="0" applyFont="1" applyFill="1" applyAlignment="1">
      <alignment horizontal="center" vertical="top"/>
    </xf>
    <xf numFmtId="0" fontId="5" fillId="0" borderId="0" xfId="0" applyFont="1"/>
    <xf numFmtId="0" fontId="3" fillId="0" borderId="0" xfId="0" applyFont="1" applyFill="1" applyAlignment="1">
      <alignment horizontal="right" vertical="justify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justify" wrapText="1"/>
    </xf>
    <xf numFmtId="0" fontId="1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wrapText="1"/>
    </xf>
    <xf numFmtId="49" fontId="7" fillId="0" borderId="3" xfId="2" applyNumberFormat="1" applyFont="1" applyProtection="1">
      <alignment horizontal="center"/>
    </xf>
    <xf numFmtId="3" fontId="2" fillId="0" borderId="1" xfId="0" applyNumberFormat="1" applyFont="1" applyFill="1" applyBorder="1" applyAlignment="1">
      <alignment wrapText="1"/>
    </xf>
    <xf numFmtId="3" fontId="7" fillId="0" borderId="3" xfId="3" applyNumberFormat="1" applyFont="1" applyAlignment="1" applyProtection="1">
      <alignment horizontal="center"/>
    </xf>
    <xf numFmtId="0" fontId="7" fillId="0" borderId="2" xfId="1" applyNumberFormat="1" applyFont="1" applyAlignment="1" applyProtection="1">
      <alignment wrapText="1"/>
    </xf>
    <xf numFmtId="3" fontId="2" fillId="0" borderId="1" xfId="0" applyNumberFormat="1" applyFont="1" applyFill="1" applyBorder="1" applyAlignment="1">
      <alignment horizontal="center"/>
    </xf>
  </cellXfs>
  <cellStyles count="4">
    <cellStyle name="xl31" xfId="1"/>
    <cellStyle name="xl43" xfId="2"/>
    <cellStyle name="xl46" xfId="3"/>
    <cellStyle name="Обычный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61"/>
  <sheetViews>
    <sheetView tabSelected="1" view="pageBreakPreview" topLeftCell="A225" zoomScale="80" zoomScaleNormal="100" zoomScaleSheetLayoutView="80" workbookViewId="0">
      <selection activeCell="B187" sqref="B187"/>
    </sheetView>
  </sheetViews>
  <sheetFormatPr defaultColWidth="9" defaultRowHeight="12.75"/>
  <cols>
    <col min="1" max="1" width="28.140625" style="28" customWidth="1"/>
    <col min="2" max="2" width="76" style="29" customWidth="1"/>
    <col min="3" max="3" width="15.42578125" style="30" customWidth="1"/>
    <col min="4" max="4" width="14.5703125" style="28" customWidth="1"/>
    <col min="5" max="5" width="13.140625" style="28" customWidth="1"/>
  </cols>
  <sheetData>
    <row r="2" spans="1:5" ht="15" customHeight="1">
      <c r="A2" s="3"/>
      <c r="B2" s="32" t="s">
        <v>0</v>
      </c>
      <c r="C2" s="32"/>
      <c r="D2" s="32"/>
      <c r="E2" s="32"/>
    </row>
    <row r="3" spans="1:5" ht="15" customHeight="1">
      <c r="A3" s="4"/>
      <c r="B3" s="33" t="s">
        <v>334</v>
      </c>
      <c r="C3" s="33"/>
      <c r="D3" s="33"/>
      <c r="E3" s="33"/>
    </row>
    <row r="4" spans="1:5" ht="15" customHeight="1">
      <c r="A4" s="4"/>
      <c r="B4" s="33" t="s">
        <v>354</v>
      </c>
      <c r="C4" s="33"/>
      <c r="D4" s="33"/>
      <c r="E4" s="33"/>
    </row>
    <row r="5" spans="1:5" ht="15" customHeight="1">
      <c r="A5" s="5"/>
      <c r="B5" s="33" t="s">
        <v>1</v>
      </c>
      <c r="C5" s="33"/>
      <c r="D5" s="33"/>
      <c r="E5" s="33"/>
    </row>
    <row r="6" spans="1:5" ht="15" customHeight="1">
      <c r="A6" s="5"/>
      <c r="B6" s="33"/>
      <c r="C6" s="33"/>
      <c r="D6" s="3"/>
      <c r="E6" s="3"/>
    </row>
    <row r="7" spans="1:5" ht="35.25" customHeight="1">
      <c r="A7" s="34" t="s">
        <v>355</v>
      </c>
      <c r="B7" s="34"/>
      <c r="C7" s="34"/>
      <c r="D7" s="34"/>
      <c r="E7" s="34"/>
    </row>
    <row r="8" spans="1:5" ht="15.75">
      <c r="A8" s="6"/>
      <c r="B8" s="7"/>
      <c r="C8" s="6"/>
      <c r="D8" s="3"/>
      <c r="E8" s="3"/>
    </row>
    <row r="9" spans="1:5" ht="33" customHeight="1">
      <c r="A9" s="37" t="s">
        <v>309</v>
      </c>
      <c r="B9" s="38" t="s">
        <v>310</v>
      </c>
      <c r="C9" s="37" t="s">
        <v>2</v>
      </c>
      <c r="D9" s="37" t="s">
        <v>389</v>
      </c>
      <c r="E9" s="37" t="s">
        <v>3</v>
      </c>
    </row>
    <row r="10" spans="1:5" ht="17.25" customHeight="1">
      <c r="A10" s="37"/>
      <c r="B10" s="38"/>
      <c r="C10" s="37"/>
      <c r="D10" s="37"/>
      <c r="E10" s="37"/>
    </row>
    <row r="11" spans="1:5" s="31" customFormat="1" ht="15.75">
      <c r="A11" s="8" t="s">
        <v>4</v>
      </c>
      <c r="B11" s="9" t="s">
        <v>5</v>
      </c>
      <c r="C11" s="41">
        <f>C12+C24+C38+C55+C69+C73+C88+C97+C112+C125+C174</f>
        <v>44991600</v>
      </c>
      <c r="D11" s="41">
        <f>D12+D24+D38+D55+D69+D73+D88+D97+D112+D125+D174</f>
        <v>24094849</v>
      </c>
      <c r="E11" s="47">
        <f>D11/C11*100</f>
        <v>53.554105655277873</v>
      </c>
    </row>
    <row r="12" spans="1:5" s="31" customFormat="1" ht="15.75">
      <c r="A12" s="8" t="s">
        <v>6</v>
      </c>
      <c r="B12" s="9" t="s">
        <v>7</v>
      </c>
      <c r="C12" s="41">
        <f>C13</f>
        <v>17500000</v>
      </c>
      <c r="D12" s="41">
        <f>D13</f>
        <v>9574624</v>
      </c>
      <c r="E12" s="47">
        <f t="shared" ref="E12:E83" si="0">D12/C12*100</f>
        <v>54.712137142857145</v>
      </c>
    </row>
    <row r="13" spans="1:5" ht="15.75">
      <c r="A13" s="10" t="s">
        <v>8</v>
      </c>
      <c r="B13" s="11" t="s">
        <v>9</v>
      </c>
      <c r="C13" s="42">
        <f>C14+C16+C18+C20+C22+C23</f>
        <v>17500000</v>
      </c>
      <c r="D13" s="42">
        <f>D14+D16+D18+D20+D22+D23</f>
        <v>9574624</v>
      </c>
      <c r="E13" s="48">
        <f t="shared" si="0"/>
        <v>54.712137142857145</v>
      </c>
    </row>
    <row r="14" spans="1:5" ht="62.25" customHeight="1">
      <c r="A14" s="10" t="s">
        <v>10</v>
      </c>
      <c r="B14" s="12" t="s">
        <v>11</v>
      </c>
      <c r="C14" s="42">
        <f>C15</f>
        <v>16090000</v>
      </c>
      <c r="D14" s="42">
        <f>D15</f>
        <v>6829399</v>
      </c>
      <c r="E14" s="48">
        <f t="shared" si="0"/>
        <v>42.444990677439407</v>
      </c>
    </row>
    <row r="15" spans="1:5" ht="66.75" customHeight="1">
      <c r="A15" s="10" t="s">
        <v>12</v>
      </c>
      <c r="B15" s="12" t="s">
        <v>11</v>
      </c>
      <c r="C15" s="42">
        <v>16090000</v>
      </c>
      <c r="D15" s="49">
        <v>6829399</v>
      </c>
      <c r="E15" s="48">
        <f t="shared" si="0"/>
        <v>42.444990677439407</v>
      </c>
    </row>
    <row r="16" spans="1:5" ht="98.25" customHeight="1">
      <c r="A16" s="10" t="s">
        <v>13</v>
      </c>
      <c r="B16" s="12" t="s">
        <v>14</v>
      </c>
      <c r="C16" s="42">
        <f>C17</f>
        <v>250000</v>
      </c>
      <c r="D16" s="42">
        <f>D17</f>
        <v>66859</v>
      </c>
      <c r="E16" s="48">
        <f t="shared" si="0"/>
        <v>26.743600000000001</v>
      </c>
    </row>
    <row r="17" spans="1:5" ht="95.25" customHeight="1">
      <c r="A17" s="10" t="s">
        <v>15</v>
      </c>
      <c r="B17" s="12" t="s">
        <v>14</v>
      </c>
      <c r="C17" s="42">
        <v>250000</v>
      </c>
      <c r="D17" s="49">
        <v>66859</v>
      </c>
      <c r="E17" s="48">
        <f t="shared" si="0"/>
        <v>26.743600000000001</v>
      </c>
    </row>
    <row r="18" spans="1:5" ht="51.75" customHeight="1">
      <c r="A18" s="10" t="s">
        <v>16</v>
      </c>
      <c r="B18" s="11" t="s">
        <v>17</v>
      </c>
      <c r="C18" s="42">
        <f>C19</f>
        <v>160000</v>
      </c>
      <c r="D18" s="42">
        <f>D19</f>
        <v>96</v>
      </c>
      <c r="E18" s="48">
        <f t="shared" si="0"/>
        <v>0.06</v>
      </c>
    </row>
    <row r="19" spans="1:5" ht="47.25">
      <c r="A19" s="10" t="s">
        <v>18</v>
      </c>
      <c r="B19" s="11" t="s">
        <v>17</v>
      </c>
      <c r="C19" s="42">
        <v>160000</v>
      </c>
      <c r="D19" s="49">
        <v>96</v>
      </c>
      <c r="E19" s="48">
        <f t="shared" si="0"/>
        <v>0.06</v>
      </c>
    </row>
    <row r="20" spans="1:5" ht="86.25" customHeight="1">
      <c r="A20" s="13" t="s">
        <v>19</v>
      </c>
      <c r="B20" s="14" t="s">
        <v>20</v>
      </c>
      <c r="C20" s="42">
        <f>C21</f>
        <v>1000000</v>
      </c>
      <c r="D20" s="49">
        <f>D21</f>
        <v>0</v>
      </c>
      <c r="E20" s="48">
        <f t="shared" si="0"/>
        <v>0</v>
      </c>
    </row>
    <row r="21" spans="1:5" ht="86.25" customHeight="1">
      <c r="A21" s="13" t="s">
        <v>21</v>
      </c>
      <c r="B21" s="14" t="s">
        <v>20</v>
      </c>
      <c r="C21" s="42">
        <v>1000000</v>
      </c>
      <c r="D21" s="49">
        <v>0</v>
      </c>
      <c r="E21" s="48">
        <f t="shared" si="0"/>
        <v>0</v>
      </c>
    </row>
    <row r="22" spans="1:5" ht="52.5" customHeight="1">
      <c r="A22" s="13" t="s">
        <v>358</v>
      </c>
      <c r="B22" s="14" t="s">
        <v>356</v>
      </c>
      <c r="C22" s="42">
        <v>0</v>
      </c>
      <c r="D22" s="49">
        <v>569400</v>
      </c>
      <c r="E22" s="48" t="e">
        <f t="shared" si="0"/>
        <v>#DIV/0!</v>
      </c>
    </row>
    <row r="23" spans="1:5" ht="51" customHeight="1">
      <c r="A23" s="13" t="s">
        <v>359</v>
      </c>
      <c r="B23" s="14" t="s">
        <v>357</v>
      </c>
      <c r="C23" s="42">
        <v>0</v>
      </c>
      <c r="D23" s="49">
        <v>2108870</v>
      </c>
      <c r="E23" s="48" t="e">
        <f t="shared" si="0"/>
        <v>#DIV/0!</v>
      </c>
    </row>
    <row r="24" spans="1:5" ht="31.5">
      <c r="A24" s="8" t="s">
        <v>22</v>
      </c>
      <c r="B24" s="15" t="s">
        <v>23</v>
      </c>
      <c r="C24" s="41">
        <f>C25</f>
        <v>7262313</v>
      </c>
      <c r="D24" s="41">
        <f>D25</f>
        <v>3956758</v>
      </c>
      <c r="E24" s="47">
        <f t="shared" si="0"/>
        <v>54.483440744016399</v>
      </c>
    </row>
    <row r="25" spans="1:5" ht="30.75" customHeight="1">
      <c r="A25" s="10" t="s">
        <v>24</v>
      </c>
      <c r="B25" s="11" t="s">
        <v>25</v>
      </c>
      <c r="C25" s="42">
        <f>C26+C29+C32+C35</f>
        <v>7262313</v>
      </c>
      <c r="D25" s="42">
        <f>D26+D29+D32+D35</f>
        <v>3956758</v>
      </c>
      <c r="E25" s="48">
        <f t="shared" si="0"/>
        <v>54.483440744016399</v>
      </c>
    </row>
    <row r="26" spans="1:5" ht="63">
      <c r="A26" s="10" t="s">
        <v>26</v>
      </c>
      <c r="B26" s="11" t="s">
        <v>27</v>
      </c>
      <c r="C26" s="42">
        <f>C27</f>
        <v>3439795</v>
      </c>
      <c r="D26" s="42">
        <f>D27</f>
        <v>2039729</v>
      </c>
      <c r="E26" s="48">
        <f t="shared" si="0"/>
        <v>59.297981420404412</v>
      </c>
    </row>
    <row r="27" spans="1:5" ht="96.75" customHeight="1">
      <c r="A27" s="10" t="s">
        <v>28</v>
      </c>
      <c r="B27" s="12" t="s">
        <v>29</v>
      </c>
      <c r="C27" s="42">
        <f>C28</f>
        <v>3439795</v>
      </c>
      <c r="D27" s="42">
        <f>D28</f>
        <v>2039729</v>
      </c>
      <c r="E27" s="48">
        <f t="shared" si="0"/>
        <v>59.297981420404412</v>
      </c>
    </row>
    <row r="28" spans="1:5" ht="96" customHeight="1">
      <c r="A28" s="10" t="s">
        <v>335</v>
      </c>
      <c r="B28" s="12" t="s">
        <v>29</v>
      </c>
      <c r="C28" s="42">
        <v>3439795</v>
      </c>
      <c r="D28" s="49">
        <v>2039729</v>
      </c>
      <c r="E28" s="48">
        <f t="shared" si="0"/>
        <v>59.297981420404412</v>
      </c>
    </row>
    <row r="29" spans="1:5" ht="81.75" customHeight="1">
      <c r="A29" s="10" t="s">
        <v>30</v>
      </c>
      <c r="B29" s="14" t="s">
        <v>31</v>
      </c>
      <c r="C29" s="42">
        <f>C30</f>
        <v>23893</v>
      </c>
      <c r="D29" s="42">
        <f>D30</f>
        <v>10602</v>
      </c>
      <c r="E29" s="48">
        <f t="shared" si="0"/>
        <v>44.372828862009797</v>
      </c>
    </row>
    <row r="30" spans="1:5" ht="112.5" customHeight="1">
      <c r="A30" s="10" t="s">
        <v>32</v>
      </c>
      <c r="B30" s="16" t="s">
        <v>33</v>
      </c>
      <c r="C30" s="42">
        <f>C31</f>
        <v>23893</v>
      </c>
      <c r="D30" s="42">
        <f>D31</f>
        <v>10602</v>
      </c>
      <c r="E30" s="48">
        <f t="shared" si="0"/>
        <v>44.372828862009797</v>
      </c>
    </row>
    <row r="31" spans="1:5" ht="111.75" customHeight="1">
      <c r="A31" s="10" t="s">
        <v>336</v>
      </c>
      <c r="B31" s="16" t="s">
        <v>33</v>
      </c>
      <c r="C31" s="42">
        <v>23893</v>
      </c>
      <c r="D31" s="49">
        <v>10602</v>
      </c>
      <c r="E31" s="48">
        <f t="shared" si="0"/>
        <v>44.372828862009797</v>
      </c>
    </row>
    <row r="32" spans="1:5" ht="63" customHeight="1">
      <c r="A32" s="10" t="s">
        <v>34</v>
      </c>
      <c r="B32" s="14" t="s">
        <v>35</v>
      </c>
      <c r="C32" s="42">
        <f>C33</f>
        <v>4252287</v>
      </c>
      <c r="D32" s="42">
        <f>D33</f>
        <v>2160924</v>
      </c>
      <c r="E32" s="48">
        <f t="shared" si="0"/>
        <v>50.817924566239292</v>
      </c>
    </row>
    <row r="33" spans="1:5" ht="97.5" customHeight="1">
      <c r="A33" s="10" t="s">
        <v>36</v>
      </c>
      <c r="B33" s="16" t="s">
        <v>37</v>
      </c>
      <c r="C33" s="42">
        <f>C34</f>
        <v>4252287</v>
      </c>
      <c r="D33" s="42">
        <f>D34</f>
        <v>2160924</v>
      </c>
      <c r="E33" s="48">
        <f t="shared" si="0"/>
        <v>50.817924566239292</v>
      </c>
    </row>
    <row r="34" spans="1:5" ht="97.5" customHeight="1">
      <c r="A34" s="10" t="s">
        <v>337</v>
      </c>
      <c r="B34" s="16" t="s">
        <v>37</v>
      </c>
      <c r="C34" s="42">
        <v>4252287</v>
      </c>
      <c r="D34" s="49">
        <v>2160924</v>
      </c>
      <c r="E34" s="48">
        <f t="shared" si="0"/>
        <v>50.817924566239292</v>
      </c>
    </row>
    <row r="35" spans="1:5" ht="62.25" customHeight="1">
      <c r="A35" s="10" t="s">
        <v>38</v>
      </c>
      <c r="B35" s="14" t="s">
        <v>39</v>
      </c>
      <c r="C35" s="42">
        <f>C36</f>
        <v>-453662</v>
      </c>
      <c r="D35" s="42">
        <f>D36</f>
        <v>-254497</v>
      </c>
      <c r="E35" s="48">
        <f t="shared" si="0"/>
        <v>56.098372797368967</v>
      </c>
    </row>
    <row r="36" spans="1:5" ht="94.5" customHeight="1">
      <c r="A36" s="10" t="s">
        <v>40</v>
      </c>
      <c r="B36" s="16" t="s">
        <v>41</v>
      </c>
      <c r="C36" s="42">
        <f>C37</f>
        <v>-453662</v>
      </c>
      <c r="D36" s="42">
        <f>D37</f>
        <v>-254497</v>
      </c>
      <c r="E36" s="48">
        <f t="shared" si="0"/>
        <v>56.098372797368967</v>
      </c>
    </row>
    <row r="37" spans="1:5" ht="96" customHeight="1">
      <c r="A37" s="10" t="s">
        <v>338</v>
      </c>
      <c r="B37" s="16" t="s">
        <v>41</v>
      </c>
      <c r="C37" s="42">
        <v>-453662</v>
      </c>
      <c r="D37" s="49">
        <v>-254497</v>
      </c>
      <c r="E37" s="48">
        <f t="shared" si="0"/>
        <v>56.098372797368967</v>
      </c>
    </row>
    <row r="38" spans="1:5" ht="15.75">
      <c r="A38" s="8" t="s">
        <v>42</v>
      </c>
      <c r="B38" s="15" t="s">
        <v>43</v>
      </c>
      <c r="C38" s="41">
        <f>C39+C49+C52+C46</f>
        <v>8155000</v>
      </c>
      <c r="D38" s="41">
        <f>D39+D49+D52+D46</f>
        <v>4532608</v>
      </c>
      <c r="E38" s="47">
        <f t="shared" si="0"/>
        <v>55.580723482526061</v>
      </c>
    </row>
    <row r="39" spans="1:5" ht="31.5">
      <c r="A39" s="10" t="s">
        <v>44</v>
      </c>
      <c r="B39" s="11" t="s">
        <v>45</v>
      </c>
      <c r="C39" s="42">
        <f>C40+C43</f>
        <v>7320000</v>
      </c>
      <c r="D39" s="42">
        <f>D40+D43</f>
        <v>4118746</v>
      </c>
      <c r="E39" s="48">
        <f t="shared" si="0"/>
        <v>56.267021857923496</v>
      </c>
    </row>
    <row r="40" spans="1:5" ht="31.5">
      <c r="A40" s="10" t="s">
        <v>46</v>
      </c>
      <c r="B40" s="11" t="s">
        <v>47</v>
      </c>
      <c r="C40" s="42">
        <f>C41</f>
        <v>5288100</v>
      </c>
      <c r="D40" s="42">
        <f>D41</f>
        <v>2754966</v>
      </c>
      <c r="E40" s="48">
        <f t="shared" si="0"/>
        <v>52.097464117546942</v>
      </c>
    </row>
    <row r="41" spans="1:5" ht="31.5">
      <c r="A41" s="10" t="s">
        <v>48</v>
      </c>
      <c r="B41" s="11" t="s">
        <v>47</v>
      </c>
      <c r="C41" s="42">
        <f>C42</f>
        <v>5288100</v>
      </c>
      <c r="D41" s="42">
        <f>D42</f>
        <v>2754966</v>
      </c>
      <c r="E41" s="48">
        <f t="shared" si="0"/>
        <v>52.097464117546942</v>
      </c>
    </row>
    <row r="42" spans="1:5" ht="31.5">
      <c r="A42" s="10" t="s">
        <v>49</v>
      </c>
      <c r="B42" s="11" t="s">
        <v>47</v>
      </c>
      <c r="C42" s="42">
        <v>5288100</v>
      </c>
      <c r="D42" s="49">
        <v>2754966</v>
      </c>
      <c r="E42" s="48">
        <f t="shared" si="0"/>
        <v>52.097464117546942</v>
      </c>
    </row>
    <row r="43" spans="1:5" ht="35.25" customHeight="1">
      <c r="A43" s="10" t="s">
        <v>50</v>
      </c>
      <c r="B43" s="11" t="s">
        <v>51</v>
      </c>
      <c r="C43" s="42">
        <f>C44</f>
        <v>2031900</v>
      </c>
      <c r="D43" s="42">
        <f>D44</f>
        <v>1363780</v>
      </c>
      <c r="E43" s="48">
        <f t="shared" si="0"/>
        <v>67.118460554161132</v>
      </c>
    </row>
    <row r="44" spans="1:5" ht="63">
      <c r="A44" s="10" t="s">
        <v>52</v>
      </c>
      <c r="B44" s="11" t="s">
        <v>53</v>
      </c>
      <c r="C44" s="42">
        <f>C45</f>
        <v>2031900</v>
      </c>
      <c r="D44" s="42">
        <f>D45</f>
        <v>1363780</v>
      </c>
      <c r="E44" s="48">
        <f t="shared" si="0"/>
        <v>67.118460554161132</v>
      </c>
    </row>
    <row r="45" spans="1:5" ht="63">
      <c r="A45" s="10" t="s">
        <v>54</v>
      </c>
      <c r="B45" s="11" t="s">
        <v>53</v>
      </c>
      <c r="C45" s="42">
        <v>2031900</v>
      </c>
      <c r="D45" s="49">
        <v>1363780</v>
      </c>
      <c r="E45" s="48">
        <f t="shared" si="0"/>
        <v>67.118460554161132</v>
      </c>
    </row>
    <row r="46" spans="1:5" ht="20.25" customHeight="1">
      <c r="A46" s="10" t="s">
        <v>55</v>
      </c>
      <c r="B46" s="11" t="s">
        <v>56</v>
      </c>
      <c r="C46" s="42">
        <f>C47</f>
        <v>0</v>
      </c>
      <c r="D46" s="42">
        <f>D47</f>
        <v>-21333</v>
      </c>
      <c r="E46" s="48" t="e">
        <f t="shared" si="0"/>
        <v>#DIV/0!</v>
      </c>
    </row>
    <row r="47" spans="1:5" ht="16.5" customHeight="1">
      <c r="A47" s="10" t="s">
        <v>57</v>
      </c>
      <c r="B47" s="11" t="s">
        <v>56</v>
      </c>
      <c r="C47" s="42">
        <f>C48</f>
        <v>0</v>
      </c>
      <c r="D47" s="42">
        <f>D48</f>
        <v>-21333</v>
      </c>
      <c r="E47" s="48" t="e">
        <f t="shared" si="0"/>
        <v>#DIV/0!</v>
      </c>
    </row>
    <row r="48" spans="1:5" ht="18.75" customHeight="1">
      <c r="A48" s="10" t="s">
        <v>58</v>
      </c>
      <c r="B48" s="11" t="s">
        <v>56</v>
      </c>
      <c r="C48" s="42">
        <v>0</v>
      </c>
      <c r="D48" s="49">
        <v>-21333</v>
      </c>
      <c r="E48" s="48" t="e">
        <f t="shared" si="0"/>
        <v>#DIV/0!</v>
      </c>
    </row>
    <row r="49" spans="1:5" ht="15.75">
      <c r="A49" s="10" t="s">
        <v>59</v>
      </c>
      <c r="B49" s="11" t="s">
        <v>60</v>
      </c>
      <c r="C49" s="42">
        <f>C50</f>
        <v>600000</v>
      </c>
      <c r="D49" s="42">
        <f>D50</f>
        <v>297888</v>
      </c>
      <c r="E49" s="48">
        <f t="shared" si="0"/>
        <v>49.647999999999996</v>
      </c>
    </row>
    <row r="50" spans="1:5" ht="16.5" customHeight="1">
      <c r="A50" s="10" t="s">
        <v>61</v>
      </c>
      <c r="B50" s="11" t="s">
        <v>60</v>
      </c>
      <c r="C50" s="42">
        <f>C51</f>
        <v>600000</v>
      </c>
      <c r="D50" s="42">
        <f>D51</f>
        <v>297888</v>
      </c>
      <c r="E50" s="48">
        <f t="shared" si="0"/>
        <v>49.647999999999996</v>
      </c>
    </row>
    <row r="51" spans="1:5" ht="17.25" customHeight="1">
      <c r="A51" s="10" t="s">
        <v>62</v>
      </c>
      <c r="B51" s="11" t="s">
        <v>60</v>
      </c>
      <c r="C51" s="42">
        <v>600000</v>
      </c>
      <c r="D51" s="49">
        <v>297888</v>
      </c>
      <c r="E51" s="48">
        <f t="shared" si="0"/>
        <v>49.647999999999996</v>
      </c>
    </row>
    <row r="52" spans="1:5" ht="36" customHeight="1">
      <c r="A52" s="10" t="s">
        <v>63</v>
      </c>
      <c r="B52" s="11" t="s">
        <v>64</v>
      </c>
      <c r="C52" s="42">
        <f>C53</f>
        <v>235000</v>
      </c>
      <c r="D52" s="42">
        <f>D53</f>
        <v>137307</v>
      </c>
      <c r="E52" s="48">
        <f t="shared" si="0"/>
        <v>58.428510638297873</v>
      </c>
    </row>
    <row r="53" spans="1:5" ht="35.25" customHeight="1">
      <c r="A53" s="13" t="s">
        <v>65</v>
      </c>
      <c r="B53" s="14" t="s">
        <v>66</v>
      </c>
      <c r="C53" s="42">
        <f>C54</f>
        <v>235000</v>
      </c>
      <c r="D53" s="42">
        <f>D54</f>
        <v>137307</v>
      </c>
      <c r="E53" s="48">
        <f t="shared" si="0"/>
        <v>58.428510638297873</v>
      </c>
    </row>
    <row r="54" spans="1:5" ht="32.25" customHeight="1">
      <c r="A54" s="13" t="s">
        <v>67</v>
      </c>
      <c r="B54" s="14" t="s">
        <v>66</v>
      </c>
      <c r="C54" s="42">
        <v>235000</v>
      </c>
      <c r="D54" s="49">
        <v>137307</v>
      </c>
      <c r="E54" s="48">
        <f t="shared" si="0"/>
        <v>58.428510638297873</v>
      </c>
    </row>
    <row r="55" spans="1:5" ht="15.75">
      <c r="A55" s="8" t="s">
        <v>68</v>
      </c>
      <c r="B55" s="15" t="s">
        <v>69</v>
      </c>
      <c r="C55" s="41">
        <f>C56+C59+C62</f>
        <v>3529200</v>
      </c>
      <c r="D55" s="41">
        <f>D56+D59+D62</f>
        <v>1127828</v>
      </c>
      <c r="E55" s="47">
        <f t="shared" si="0"/>
        <v>31.957044089312024</v>
      </c>
    </row>
    <row r="56" spans="1:5" ht="16.5" customHeight="1">
      <c r="A56" s="10" t="s">
        <v>70</v>
      </c>
      <c r="B56" s="11" t="s">
        <v>71</v>
      </c>
      <c r="C56" s="42">
        <f>C57</f>
        <v>910000</v>
      </c>
      <c r="D56" s="42">
        <f>D57</f>
        <v>59953</v>
      </c>
      <c r="E56" s="48">
        <f t="shared" si="0"/>
        <v>6.5882417582417583</v>
      </c>
    </row>
    <row r="57" spans="1:5" ht="47.25">
      <c r="A57" s="13" t="s">
        <v>72</v>
      </c>
      <c r="B57" s="14" t="s">
        <v>73</v>
      </c>
      <c r="C57" s="42">
        <f>C58</f>
        <v>910000</v>
      </c>
      <c r="D57" s="42">
        <f>D58</f>
        <v>59953</v>
      </c>
      <c r="E57" s="48">
        <f t="shared" si="0"/>
        <v>6.5882417582417583</v>
      </c>
    </row>
    <row r="58" spans="1:5" ht="47.25">
      <c r="A58" s="13" t="s">
        <v>74</v>
      </c>
      <c r="B58" s="14" t="s">
        <v>73</v>
      </c>
      <c r="C58" s="42">
        <v>910000</v>
      </c>
      <c r="D58" s="49">
        <v>59953</v>
      </c>
      <c r="E58" s="48">
        <f t="shared" si="0"/>
        <v>6.5882417582417583</v>
      </c>
    </row>
    <row r="59" spans="1:5" ht="17.25" customHeight="1">
      <c r="A59" s="10" t="s">
        <v>75</v>
      </c>
      <c r="B59" s="11" t="s">
        <v>76</v>
      </c>
      <c r="C59" s="42">
        <f>C60</f>
        <v>573800</v>
      </c>
      <c r="D59" s="42">
        <f>D60</f>
        <v>357588</v>
      </c>
      <c r="E59" s="48">
        <f t="shared" si="0"/>
        <v>62.319275008713838</v>
      </c>
    </row>
    <row r="60" spans="1:5" ht="31.5">
      <c r="A60" s="10" t="s">
        <v>77</v>
      </c>
      <c r="B60" s="11" t="s">
        <v>78</v>
      </c>
      <c r="C60" s="42">
        <f>C61</f>
        <v>573800</v>
      </c>
      <c r="D60" s="42">
        <f>D61</f>
        <v>357588</v>
      </c>
      <c r="E60" s="48">
        <f t="shared" si="0"/>
        <v>62.319275008713838</v>
      </c>
    </row>
    <row r="61" spans="1:5" ht="31.5">
      <c r="A61" s="10" t="s">
        <v>79</v>
      </c>
      <c r="B61" s="11" t="s">
        <v>78</v>
      </c>
      <c r="C61" s="42">
        <v>573800</v>
      </c>
      <c r="D61" s="49">
        <v>357588</v>
      </c>
      <c r="E61" s="48">
        <f t="shared" si="0"/>
        <v>62.319275008713838</v>
      </c>
    </row>
    <row r="62" spans="1:5" ht="21" customHeight="1">
      <c r="A62" s="10" t="s">
        <v>80</v>
      </c>
      <c r="B62" s="11" t="s">
        <v>81</v>
      </c>
      <c r="C62" s="42">
        <f>C63+C66</f>
        <v>2045400</v>
      </c>
      <c r="D62" s="42">
        <f>D63+D66</f>
        <v>710287</v>
      </c>
      <c r="E62" s="48">
        <f t="shared" si="0"/>
        <v>34.726068250708906</v>
      </c>
    </row>
    <row r="63" spans="1:5" ht="18.75" customHeight="1">
      <c r="A63" s="10" t="s">
        <v>82</v>
      </c>
      <c r="B63" s="11" t="s">
        <v>83</v>
      </c>
      <c r="C63" s="42">
        <f>C64</f>
        <v>1369400</v>
      </c>
      <c r="D63" s="42">
        <f>D64</f>
        <v>706797</v>
      </c>
      <c r="E63" s="48">
        <f t="shared" si="0"/>
        <v>51.613626405725135</v>
      </c>
    </row>
    <row r="64" spans="1:5" ht="33" customHeight="1">
      <c r="A64" s="13" t="s">
        <v>84</v>
      </c>
      <c r="B64" s="14" t="s">
        <v>85</v>
      </c>
      <c r="C64" s="42">
        <f>C65</f>
        <v>1369400</v>
      </c>
      <c r="D64" s="42">
        <f>D65</f>
        <v>706797</v>
      </c>
      <c r="E64" s="48">
        <f t="shared" si="0"/>
        <v>51.613626405725135</v>
      </c>
    </row>
    <row r="65" spans="1:5" ht="36" customHeight="1">
      <c r="A65" s="13" t="s">
        <v>86</v>
      </c>
      <c r="B65" s="14" t="s">
        <v>85</v>
      </c>
      <c r="C65" s="42">
        <v>1369400</v>
      </c>
      <c r="D65" s="49">
        <v>706797</v>
      </c>
      <c r="E65" s="48">
        <f t="shared" si="0"/>
        <v>51.613626405725135</v>
      </c>
    </row>
    <row r="66" spans="1:5" ht="18.75" customHeight="1">
      <c r="A66" s="10" t="s">
        <v>87</v>
      </c>
      <c r="B66" s="11" t="s">
        <v>88</v>
      </c>
      <c r="C66" s="42">
        <f>C67</f>
        <v>676000</v>
      </c>
      <c r="D66" s="42">
        <f>D67</f>
        <v>3490</v>
      </c>
      <c r="E66" s="48">
        <f t="shared" si="0"/>
        <v>0.51627218934911245</v>
      </c>
    </row>
    <row r="67" spans="1:5" ht="33.75" customHeight="1">
      <c r="A67" s="13" t="s">
        <v>89</v>
      </c>
      <c r="B67" s="14" t="s">
        <v>90</v>
      </c>
      <c r="C67" s="42">
        <f>C68</f>
        <v>676000</v>
      </c>
      <c r="D67" s="42">
        <f>D68</f>
        <v>3490</v>
      </c>
      <c r="E67" s="48">
        <f t="shared" si="0"/>
        <v>0.51627218934911245</v>
      </c>
    </row>
    <row r="68" spans="1:5" ht="33" customHeight="1">
      <c r="A68" s="1" t="s">
        <v>91</v>
      </c>
      <c r="B68" s="14" t="s">
        <v>90</v>
      </c>
      <c r="C68" s="42">
        <v>676000</v>
      </c>
      <c r="D68" s="49">
        <v>3490</v>
      </c>
      <c r="E68" s="48">
        <f t="shared" si="0"/>
        <v>0.51627218934911245</v>
      </c>
    </row>
    <row r="69" spans="1:5" ht="15.75">
      <c r="A69" s="8" t="s">
        <v>92</v>
      </c>
      <c r="B69" s="15" t="s">
        <v>93</v>
      </c>
      <c r="C69" s="41">
        <f t="shared" ref="C69:D71" si="1">C70</f>
        <v>500000</v>
      </c>
      <c r="D69" s="41">
        <f t="shared" si="1"/>
        <v>197140</v>
      </c>
      <c r="E69" s="47">
        <f t="shared" si="0"/>
        <v>39.428000000000004</v>
      </c>
    </row>
    <row r="70" spans="1:5" ht="31.5">
      <c r="A70" s="10" t="s">
        <v>94</v>
      </c>
      <c r="B70" s="11" t="s">
        <v>95</v>
      </c>
      <c r="C70" s="42">
        <f t="shared" si="1"/>
        <v>500000</v>
      </c>
      <c r="D70" s="42">
        <f t="shared" si="1"/>
        <v>197140</v>
      </c>
      <c r="E70" s="48">
        <f t="shared" si="0"/>
        <v>39.428000000000004</v>
      </c>
    </row>
    <row r="71" spans="1:5" ht="47.25">
      <c r="A71" s="10" t="s">
        <v>96</v>
      </c>
      <c r="B71" s="11" t="s">
        <v>97</v>
      </c>
      <c r="C71" s="42">
        <f t="shared" si="1"/>
        <v>500000</v>
      </c>
      <c r="D71" s="42">
        <f t="shared" si="1"/>
        <v>197140</v>
      </c>
      <c r="E71" s="48">
        <f t="shared" si="0"/>
        <v>39.428000000000004</v>
      </c>
    </row>
    <row r="72" spans="1:5" ht="47.25">
      <c r="A72" s="10" t="s">
        <v>98</v>
      </c>
      <c r="B72" s="11" t="s">
        <v>97</v>
      </c>
      <c r="C72" s="42">
        <v>500000</v>
      </c>
      <c r="D72" s="49">
        <v>197140</v>
      </c>
      <c r="E72" s="48">
        <f t="shared" si="0"/>
        <v>39.428000000000004</v>
      </c>
    </row>
    <row r="73" spans="1:5" ht="47.25">
      <c r="A73" s="8" t="s">
        <v>99</v>
      </c>
      <c r="B73" s="15" t="s">
        <v>100</v>
      </c>
      <c r="C73" s="41">
        <f>C74+C87</f>
        <v>3959500</v>
      </c>
      <c r="D73" s="41">
        <f>D74+D87</f>
        <v>1686685</v>
      </c>
      <c r="E73" s="47">
        <f t="shared" si="0"/>
        <v>42.59843414572547</v>
      </c>
    </row>
    <row r="74" spans="1:5" ht="84.75" customHeight="1">
      <c r="A74" s="10" t="s">
        <v>101</v>
      </c>
      <c r="B74" s="11" t="s">
        <v>102</v>
      </c>
      <c r="C74" s="42">
        <f>C75+C78+C81</f>
        <v>3086100</v>
      </c>
      <c r="D74" s="42">
        <f>D75+D78+D81</f>
        <v>1227743</v>
      </c>
      <c r="E74" s="48">
        <f t="shared" si="0"/>
        <v>39.782994718252809</v>
      </c>
    </row>
    <row r="75" spans="1:5" ht="66" customHeight="1">
      <c r="A75" s="10" t="s">
        <v>103</v>
      </c>
      <c r="B75" s="11" t="s">
        <v>104</v>
      </c>
      <c r="C75" s="42">
        <f>C76</f>
        <v>1501900</v>
      </c>
      <c r="D75" s="42">
        <f>D76</f>
        <v>459708</v>
      </c>
      <c r="E75" s="48">
        <f t="shared" si="0"/>
        <v>30.60842932285771</v>
      </c>
    </row>
    <row r="76" spans="1:5" ht="78.75">
      <c r="A76" s="13" t="s">
        <v>105</v>
      </c>
      <c r="B76" s="17" t="s">
        <v>106</v>
      </c>
      <c r="C76" s="42">
        <f>C77</f>
        <v>1501900</v>
      </c>
      <c r="D76" s="42">
        <f>D77</f>
        <v>459708</v>
      </c>
      <c r="E76" s="48">
        <f t="shared" si="0"/>
        <v>30.60842932285771</v>
      </c>
    </row>
    <row r="77" spans="1:5" ht="78.75">
      <c r="A77" s="1" t="s">
        <v>107</v>
      </c>
      <c r="B77" s="17" t="s">
        <v>106</v>
      </c>
      <c r="C77" s="42">
        <v>1501900</v>
      </c>
      <c r="D77" s="49">
        <v>459708</v>
      </c>
      <c r="E77" s="48">
        <f t="shared" si="0"/>
        <v>30.60842932285771</v>
      </c>
    </row>
    <row r="78" spans="1:5" ht="67.5" customHeight="1">
      <c r="A78" s="13" t="s">
        <v>108</v>
      </c>
      <c r="B78" s="11" t="s">
        <v>109</v>
      </c>
      <c r="C78" s="42">
        <f>C79</f>
        <v>469400</v>
      </c>
      <c r="D78" s="42">
        <f>D79</f>
        <v>205174</v>
      </c>
      <c r="E78" s="48">
        <f t="shared" si="0"/>
        <v>43.709842351938647</v>
      </c>
    </row>
    <row r="79" spans="1:5" ht="66" customHeight="1">
      <c r="A79" s="13" t="s">
        <v>110</v>
      </c>
      <c r="B79" s="14" t="s">
        <v>111</v>
      </c>
      <c r="C79" s="42">
        <f>C80</f>
        <v>469400</v>
      </c>
      <c r="D79" s="42">
        <f>D80</f>
        <v>205174</v>
      </c>
      <c r="E79" s="48">
        <f t="shared" si="0"/>
        <v>43.709842351938647</v>
      </c>
    </row>
    <row r="80" spans="1:5" ht="67.5" customHeight="1">
      <c r="A80" s="13" t="s">
        <v>112</v>
      </c>
      <c r="B80" s="14" t="s">
        <v>111</v>
      </c>
      <c r="C80" s="42">
        <v>469400</v>
      </c>
      <c r="D80" s="49">
        <v>205174</v>
      </c>
      <c r="E80" s="48">
        <f t="shared" si="0"/>
        <v>43.709842351938647</v>
      </c>
    </row>
    <row r="81" spans="1:5" ht="83.25" customHeight="1">
      <c r="A81" s="13" t="s">
        <v>113</v>
      </c>
      <c r="B81" s="14" t="s">
        <v>114</v>
      </c>
      <c r="C81" s="42">
        <f>C82</f>
        <v>1114800</v>
      </c>
      <c r="D81" s="42">
        <f>D82</f>
        <v>562861</v>
      </c>
      <c r="E81" s="48">
        <f t="shared" si="0"/>
        <v>50.489863652673129</v>
      </c>
    </row>
    <row r="82" spans="1:5" ht="66.75" customHeight="1">
      <c r="A82" s="10" t="s">
        <v>115</v>
      </c>
      <c r="B82" s="14" t="s">
        <v>116</v>
      </c>
      <c r="C82" s="42">
        <f>C83</f>
        <v>1114800</v>
      </c>
      <c r="D82" s="42">
        <f>D83</f>
        <v>562861</v>
      </c>
      <c r="E82" s="48">
        <f t="shared" si="0"/>
        <v>50.489863652673129</v>
      </c>
    </row>
    <row r="83" spans="1:5" ht="67.5" customHeight="1">
      <c r="A83" s="17" t="s">
        <v>117</v>
      </c>
      <c r="B83" s="14" t="s">
        <v>116</v>
      </c>
      <c r="C83" s="42">
        <v>1114800</v>
      </c>
      <c r="D83" s="49">
        <v>562861</v>
      </c>
      <c r="E83" s="48">
        <f t="shared" si="0"/>
        <v>50.489863652673129</v>
      </c>
    </row>
    <row r="84" spans="1:5" ht="80.25" customHeight="1">
      <c r="A84" s="1" t="s">
        <v>118</v>
      </c>
      <c r="B84" s="14" t="s">
        <v>119</v>
      </c>
      <c r="C84" s="42">
        <f t="shared" ref="C84:D86" si="2">C85</f>
        <v>873400</v>
      </c>
      <c r="D84" s="42">
        <f t="shared" si="2"/>
        <v>458942</v>
      </c>
      <c r="E84" s="48">
        <f t="shared" ref="E84:E116" si="3">D84/C84*100</f>
        <v>52.54659949622166</v>
      </c>
    </row>
    <row r="85" spans="1:5" ht="78" customHeight="1">
      <c r="A85" s="1" t="s">
        <v>120</v>
      </c>
      <c r="B85" s="14" t="s">
        <v>121</v>
      </c>
      <c r="C85" s="42">
        <f t="shared" si="2"/>
        <v>873400</v>
      </c>
      <c r="D85" s="42">
        <f t="shared" si="2"/>
        <v>458942</v>
      </c>
      <c r="E85" s="48">
        <f t="shared" si="3"/>
        <v>52.54659949622166</v>
      </c>
    </row>
    <row r="86" spans="1:5" ht="65.25" customHeight="1">
      <c r="A86" s="1" t="s">
        <v>122</v>
      </c>
      <c r="B86" s="14" t="s">
        <v>123</v>
      </c>
      <c r="C86" s="42">
        <f t="shared" si="2"/>
        <v>873400</v>
      </c>
      <c r="D86" s="42">
        <f t="shared" si="2"/>
        <v>458942</v>
      </c>
      <c r="E86" s="48">
        <f t="shared" si="3"/>
        <v>52.54659949622166</v>
      </c>
    </row>
    <row r="87" spans="1:5" ht="70.5" customHeight="1">
      <c r="A87" s="1" t="s">
        <v>124</v>
      </c>
      <c r="B87" s="14" t="s">
        <v>123</v>
      </c>
      <c r="C87" s="42">
        <v>873400</v>
      </c>
      <c r="D87" s="49">
        <v>458942</v>
      </c>
      <c r="E87" s="48">
        <f t="shared" si="3"/>
        <v>52.54659949622166</v>
      </c>
    </row>
    <row r="88" spans="1:5" ht="15.75">
      <c r="A88" s="8" t="s">
        <v>125</v>
      </c>
      <c r="B88" s="15" t="s">
        <v>126</v>
      </c>
      <c r="C88" s="41">
        <f>C89+C94</f>
        <v>26800</v>
      </c>
      <c r="D88" s="41">
        <f>D89+D94</f>
        <v>3133</v>
      </c>
      <c r="E88" s="47">
        <f t="shared" si="3"/>
        <v>11.690298507462686</v>
      </c>
    </row>
    <row r="89" spans="1:5" ht="15.75">
      <c r="A89" s="10" t="s">
        <v>127</v>
      </c>
      <c r="B89" s="11" t="s">
        <v>128</v>
      </c>
      <c r="C89" s="42">
        <f>C91+C93</f>
        <v>24500</v>
      </c>
      <c r="D89" s="42">
        <f>D91+D93</f>
        <v>3133</v>
      </c>
      <c r="E89" s="48">
        <f t="shared" si="3"/>
        <v>12.787755102040816</v>
      </c>
    </row>
    <row r="90" spans="1:5" ht="31.5">
      <c r="A90" s="10" t="s">
        <v>129</v>
      </c>
      <c r="B90" s="11" t="s">
        <v>130</v>
      </c>
      <c r="C90" s="42">
        <f>C91</f>
        <v>18700</v>
      </c>
      <c r="D90" s="42">
        <f>D91</f>
        <v>3577</v>
      </c>
      <c r="E90" s="48">
        <f t="shared" si="3"/>
        <v>19.128342245989305</v>
      </c>
    </row>
    <row r="91" spans="1:5" ht="31.5">
      <c r="A91" s="10" t="s">
        <v>131</v>
      </c>
      <c r="B91" s="11" t="s">
        <v>130</v>
      </c>
      <c r="C91" s="42">
        <v>18700</v>
      </c>
      <c r="D91" s="49">
        <v>3577</v>
      </c>
      <c r="E91" s="48">
        <f t="shared" si="3"/>
        <v>19.128342245989305</v>
      </c>
    </row>
    <row r="92" spans="1:5" ht="15.75">
      <c r="A92" s="10" t="s">
        <v>132</v>
      </c>
      <c r="B92" s="11" t="s">
        <v>133</v>
      </c>
      <c r="C92" s="42">
        <f>C93</f>
        <v>5800</v>
      </c>
      <c r="D92" s="42">
        <f>D93</f>
        <v>-444</v>
      </c>
      <c r="E92" s="48">
        <f t="shared" si="3"/>
        <v>-7.6551724137931032</v>
      </c>
    </row>
    <row r="93" spans="1:5" ht="15.75">
      <c r="A93" s="10" t="s">
        <v>134</v>
      </c>
      <c r="B93" s="11" t="s">
        <v>133</v>
      </c>
      <c r="C93" s="42">
        <v>5800</v>
      </c>
      <c r="D93" s="49">
        <v>-444</v>
      </c>
      <c r="E93" s="48">
        <f t="shared" si="3"/>
        <v>-7.6551724137931032</v>
      </c>
    </row>
    <row r="94" spans="1:5" ht="15.75" customHeight="1">
      <c r="A94" s="17" t="s">
        <v>135</v>
      </c>
      <c r="B94" s="1" t="s">
        <v>136</v>
      </c>
      <c r="C94" s="42">
        <f>C95</f>
        <v>2300</v>
      </c>
      <c r="D94" s="42">
        <f>D95</f>
        <v>0</v>
      </c>
      <c r="E94" s="48">
        <f t="shared" si="3"/>
        <v>0</v>
      </c>
    </row>
    <row r="95" spans="1:5" ht="15.75">
      <c r="A95" s="1" t="s">
        <v>137</v>
      </c>
      <c r="B95" s="18" t="s">
        <v>138</v>
      </c>
      <c r="C95" s="42">
        <f t="shared" ref="C95:C99" si="4">C96</f>
        <v>2300</v>
      </c>
      <c r="D95" s="42">
        <f>D96</f>
        <v>0</v>
      </c>
      <c r="E95" s="48">
        <f t="shared" si="3"/>
        <v>0</v>
      </c>
    </row>
    <row r="96" spans="1:5" ht="15.75">
      <c r="A96" s="1" t="s">
        <v>139</v>
      </c>
      <c r="B96" s="18" t="s">
        <v>138</v>
      </c>
      <c r="C96" s="42">
        <v>2300</v>
      </c>
      <c r="D96" s="49">
        <v>0</v>
      </c>
      <c r="E96" s="48">
        <f t="shared" si="3"/>
        <v>0</v>
      </c>
    </row>
    <row r="97" spans="1:5" ht="31.5">
      <c r="A97" s="8" t="s">
        <v>140</v>
      </c>
      <c r="B97" s="15" t="s">
        <v>141</v>
      </c>
      <c r="C97" s="41">
        <f>C98+C104</f>
        <v>3064487</v>
      </c>
      <c r="D97" s="41">
        <f>D98+D104</f>
        <v>2044329</v>
      </c>
      <c r="E97" s="47">
        <f t="shared" si="3"/>
        <v>66.710317257015618</v>
      </c>
    </row>
    <row r="98" spans="1:5" ht="15.75">
      <c r="A98" s="10" t="s">
        <v>142</v>
      </c>
      <c r="B98" s="11" t="s">
        <v>143</v>
      </c>
      <c r="C98" s="42">
        <f t="shared" si="4"/>
        <v>976573</v>
      </c>
      <c r="D98" s="42">
        <f>D99</f>
        <v>776624</v>
      </c>
      <c r="E98" s="48">
        <f t="shared" si="3"/>
        <v>79.52544254244178</v>
      </c>
    </row>
    <row r="99" spans="1:5" ht="15.75">
      <c r="A99" s="10" t="s">
        <v>144</v>
      </c>
      <c r="B99" s="11" t="s">
        <v>145</v>
      </c>
      <c r="C99" s="42">
        <f t="shared" si="4"/>
        <v>976573</v>
      </c>
      <c r="D99" s="42">
        <f>D100</f>
        <v>776624</v>
      </c>
      <c r="E99" s="48">
        <f t="shared" si="3"/>
        <v>79.52544254244178</v>
      </c>
    </row>
    <row r="100" spans="1:5" ht="32.25" customHeight="1">
      <c r="A100" s="1" t="s">
        <v>360</v>
      </c>
      <c r="B100" s="19" t="s">
        <v>146</v>
      </c>
      <c r="C100" s="42">
        <f>C101+C102+C103</f>
        <v>976573</v>
      </c>
      <c r="D100" s="42">
        <f>D101+D102+D103</f>
        <v>776624</v>
      </c>
      <c r="E100" s="48">
        <f t="shared" si="3"/>
        <v>79.52544254244178</v>
      </c>
    </row>
    <row r="101" spans="1:5" ht="31.5">
      <c r="A101" s="1" t="s">
        <v>147</v>
      </c>
      <c r="B101" s="19" t="s">
        <v>146</v>
      </c>
      <c r="C101" s="42">
        <v>425000</v>
      </c>
      <c r="D101" s="49">
        <v>357581</v>
      </c>
      <c r="E101" s="48">
        <f t="shared" si="3"/>
        <v>84.136705882352942</v>
      </c>
    </row>
    <row r="102" spans="1:5" ht="31.5">
      <c r="A102" s="1" t="s">
        <v>148</v>
      </c>
      <c r="B102" s="19" t="s">
        <v>146</v>
      </c>
      <c r="C102" s="42">
        <v>300173</v>
      </c>
      <c r="D102" s="49">
        <v>211316</v>
      </c>
      <c r="E102" s="48">
        <f t="shared" si="3"/>
        <v>70.39807044604278</v>
      </c>
    </row>
    <row r="103" spans="1:5" ht="31.5">
      <c r="A103" s="1" t="s">
        <v>339</v>
      </c>
      <c r="B103" s="19" t="s">
        <v>146</v>
      </c>
      <c r="C103" s="42">
        <v>251400</v>
      </c>
      <c r="D103" s="49">
        <v>207727</v>
      </c>
      <c r="E103" s="48"/>
    </row>
    <row r="104" spans="1:5" ht="15.75">
      <c r="A104" s="10" t="s">
        <v>149</v>
      </c>
      <c r="B104" s="11" t="s">
        <v>150</v>
      </c>
      <c r="C104" s="42">
        <f>C105+C109</f>
        <v>2087914</v>
      </c>
      <c r="D104" s="42">
        <f>D105+D109</f>
        <v>1267705</v>
      </c>
      <c r="E104" s="48">
        <f t="shared" si="3"/>
        <v>60.716341765034386</v>
      </c>
    </row>
    <row r="105" spans="1:5" ht="32.25" customHeight="1">
      <c r="A105" s="10" t="s">
        <v>151</v>
      </c>
      <c r="B105" s="11" t="s">
        <v>152</v>
      </c>
      <c r="C105" s="42">
        <f>C106</f>
        <v>2025327</v>
      </c>
      <c r="D105" s="42">
        <f>D106</f>
        <v>1204883</v>
      </c>
      <c r="E105" s="48">
        <f t="shared" si="3"/>
        <v>59.490788401082881</v>
      </c>
    </row>
    <row r="106" spans="1:5" ht="33.75" customHeight="1">
      <c r="A106" s="1" t="s">
        <v>153</v>
      </c>
      <c r="B106" s="14" t="s">
        <v>154</v>
      </c>
      <c r="C106" s="42">
        <f>C107+C108</f>
        <v>2025327</v>
      </c>
      <c r="D106" s="42">
        <f>D107+D108</f>
        <v>1204883</v>
      </c>
      <c r="E106" s="48">
        <f t="shared" si="3"/>
        <v>59.490788401082881</v>
      </c>
    </row>
    <row r="107" spans="1:5" ht="31.5">
      <c r="A107" s="10" t="s">
        <v>155</v>
      </c>
      <c r="B107" s="14" t="s">
        <v>154</v>
      </c>
      <c r="C107" s="42">
        <v>1037327</v>
      </c>
      <c r="D107" s="49">
        <v>489925</v>
      </c>
      <c r="E107" s="48">
        <f t="shared" si="3"/>
        <v>47.22956213421611</v>
      </c>
    </row>
    <row r="108" spans="1:5" ht="33" customHeight="1">
      <c r="A108" s="10" t="s">
        <v>156</v>
      </c>
      <c r="B108" s="14" t="s">
        <v>154</v>
      </c>
      <c r="C108" s="42">
        <v>988000</v>
      </c>
      <c r="D108" s="49">
        <v>714958</v>
      </c>
      <c r="E108" s="48">
        <f t="shared" si="3"/>
        <v>72.364170040485831</v>
      </c>
    </row>
    <row r="109" spans="1:5" ht="19.5" customHeight="1">
      <c r="A109" s="10" t="s">
        <v>157</v>
      </c>
      <c r="B109" s="14" t="s">
        <v>158</v>
      </c>
      <c r="C109" s="42">
        <f>C110</f>
        <v>62587</v>
      </c>
      <c r="D109" s="42">
        <f>D110</f>
        <v>62822</v>
      </c>
      <c r="E109" s="48">
        <f t="shared" si="3"/>
        <v>100.37547733554892</v>
      </c>
    </row>
    <row r="110" spans="1:5" ht="33" customHeight="1">
      <c r="A110" s="10" t="s">
        <v>159</v>
      </c>
      <c r="B110" s="14" t="s">
        <v>160</v>
      </c>
      <c r="C110" s="42">
        <f>C111</f>
        <v>62587</v>
      </c>
      <c r="D110" s="42">
        <f>D111</f>
        <v>62822</v>
      </c>
      <c r="E110" s="48">
        <f t="shared" si="3"/>
        <v>100.37547733554892</v>
      </c>
    </row>
    <row r="111" spans="1:5" ht="18.75" customHeight="1">
      <c r="A111" s="10" t="s">
        <v>161</v>
      </c>
      <c r="B111" s="14" t="s">
        <v>162</v>
      </c>
      <c r="C111" s="42">
        <v>62587</v>
      </c>
      <c r="D111" s="49">
        <v>62822</v>
      </c>
      <c r="E111" s="48">
        <f t="shared" si="3"/>
        <v>100.37547733554892</v>
      </c>
    </row>
    <row r="112" spans="1:5" ht="31.5" customHeight="1">
      <c r="A112" s="8" t="s">
        <v>163</v>
      </c>
      <c r="B112" s="15" t="s">
        <v>164</v>
      </c>
      <c r="C112" s="41">
        <f>C113+C119</f>
        <v>50000</v>
      </c>
      <c r="D112" s="41">
        <f>D113+D119</f>
        <v>218274</v>
      </c>
      <c r="E112" s="47">
        <f t="shared" si="3"/>
        <v>436.548</v>
      </c>
    </row>
    <row r="113" spans="1:5" ht="71.25" customHeight="1">
      <c r="A113" s="10" t="s">
        <v>165</v>
      </c>
      <c r="B113" s="11" t="s">
        <v>166</v>
      </c>
      <c r="C113" s="42">
        <f t="shared" ref="C113:D113" si="5">C114</f>
        <v>25000</v>
      </c>
      <c r="D113" s="42">
        <f t="shared" si="5"/>
        <v>58480</v>
      </c>
      <c r="E113" s="48">
        <f t="shared" si="3"/>
        <v>233.92</v>
      </c>
    </row>
    <row r="114" spans="1:5" ht="87" customHeight="1">
      <c r="A114" s="1" t="s">
        <v>319</v>
      </c>
      <c r="B114" s="14" t="s">
        <v>320</v>
      </c>
      <c r="C114" s="42">
        <f>C117</f>
        <v>25000</v>
      </c>
      <c r="D114" s="42">
        <f>D115</f>
        <v>58480</v>
      </c>
      <c r="E114" s="48">
        <f t="shared" si="3"/>
        <v>233.92</v>
      </c>
    </row>
    <row r="115" spans="1:5" ht="81.75" customHeight="1">
      <c r="A115" s="1" t="s">
        <v>361</v>
      </c>
      <c r="B115" s="16" t="s">
        <v>363</v>
      </c>
      <c r="C115" s="42">
        <v>0</v>
      </c>
      <c r="D115" s="42">
        <v>58480</v>
      </c>
      <c r="E115" s="48" t="e">
        <f t="shared" si="3"/>
        <v>#DIV/0!</v>
      </c>
    </row>
    <row r="116" spans="1:5" ht="81.75" customHeight="1">
      <c r="A116" s="1" t="s">
        <v>362</v>
      </c>
      <c r="B116" s="16" t="s">
        <v>363</v>
      </c>
      <c r="C116" s="42">
        <v>0</v>
      </c>
      <c r="D116" s="42">
        <v>58480</v>
      </c>
      <c r="E116" s="48" t="e">
        <f t="shared" si="3"/>
        <v>#DIV/0!</v>
      </c>
    </row>
    <row r="117" spans="1:5" ht="80.25" customHeight="1">
      <c r="A117" s="1" t="s">
        <v>303</v>
      </c>
      <c r="B117" s="14" t="s">
        <v>167</v>
      </c>
      <c r="C117" s="42">
        <f>C118</f>
        <v>25000</v>
      </c>
      <c r="D117" s="42">
        <f>D118</f>
        <v>0</v>
      </c>
      <c r="E117" s="48">
        <f>E118</f>
        <v>0</v>
      </c>
    </row>
    <row r="118" spans="1:5" ht="84.75" customHeight="1">
      <c r="A118" s="1" t="s">
        <v>304</v>
      </c>
      <c r="B118" s="14" t="s">
        <v>167</v>
      </c>
      <c r="C118" s="42">
        <v>25000</v>
      </c>
      <c r="D118" s="49">
        <v>0</v>
      </c>
      <c r="E118" s="48">
        <f t="shared" ref="E118:E131" si="6">D118/C118*100</f>
        <v>0</v>
      </c>
    </row>
    <row r="119" spans="1:5" ht="31.5">
      <c r="A119" s="10" t="s">
        <v>311</v>
      </c>
      <c r="B119" s="14" t="s">
        <v>168</v>
      </c>
      <c r="C119" s="42">
        <f>C120</f>
        <v>25000</v>
      </c>
      <c r="D119" s="42">
        <f>D120+D123</f>
        <v>159794</v>
      </c>
      <c r="E119" s="48">
        <f t="shared" si="6"/>
        <v>639.17599999999993</v>
      </c>
    </row>
    <row r="120" spans="1:5" ht="31.5">
      <c r="A120" s="10" t="s">
        <v>169</v>
      </c>
      <c r="B120" s="20" t="s">
        <v>170</v>
      </c>
      <c r="C120" s="42">
        <f t="shared" ref="C120:D121" si="7">C121</f>
        <v>25000</v>
      </c>
      <c r="D120" s="42">
        <f t="shared" si="7"/>
        <v>51768</v>
      </c>
      <c r="E120" s="48">
        <f t="shared" si="6"/>
        <v>207.072</v>
      </c>
    </row>
    <row r="121" spans="1:5" ht="47.25">
      <c r="A121" s="10" t="s">
        <v>171</v>
      </c>
      <c r="B121" s="11" t="s">
        <v>172</v>
      </c>
      <c r="C121" s="42">
        <f t="shared" si="7"/>
        <v>25000</v>
      </c>
      <c r="D121" s="42">
        <f t="shared" si="7"/>
        <v>51768</v>
      </c>
      <c r="E121" s="48">
        <f t="shared" si="6"/>
        <v>207.072</v>
      </c>
    </row>
    <row r="122" spans="1:5" ht="47.25">
      <c r="A122" s="10" t="s">
        <v>173</v>
      </c>
      <c r="B122" s="11" t="s">
        <v>172</v>
      </c>
      <c r="C122" s="42">
        <v>25000</v>
      </c>
      <c r="D122" s="49">
        <v>51768</v>
      </c>
      <c r="E122" s="48">
        <f t="shared" si="6"/>
        <v>207.072</v>
      </c>
    </row>
    <row r="123" spans="1:5" ht="47.25">
      <c r="A123" s="10" t="s">
        <v>366</v>
      </c>
      <c r="B123" s="11" t="s">
        <v>364</v>
      </c>
      <c r="C123" s="42">
        <f>C124</f>
        <v>0</v>
      </c>
      <c r="D123" s="49">
        <f>D124</f>
        <v>108026</v>
      </c>
      <c r="E123" s="48" t="e">
        <f t="shared" si="6"/>
        <v>#DIV/0!</v>
      </c>
    </row>
    <row r="124" spans="1:5" ht="47.25">
      <c r="A124" s="10" t="s">
        <v>367</v>
      </c>
      <c r="B124" s="11" t="s">
        <v>365</v>
      </c>
      <c r="C124" s="42">
        <v>0</v>
      </c>
      <c r="D124" s="49">
        <v>108026</v>
      </c>
      <c r="E124" s="48" t="e">
        <f t="shared" si="6"/>
        <v>#DIV/0!</v>
      </c>
    </row>
    <row r="125" spans="1:5" ht="19.5" customHeight="1">
      <c r="A125" s="21" t="s">
        <v>174</v>
      </c>
      <c r="B125" s="22" t="s">
        <v>175</v>
      </c>
      <c r="C125" s="41">
        <f>C126+C160+C168+C162</f>
        <v>60300</v>
      </c>
      <c r="D125" s="41">
        <f>D126+D162+D168+D165</f>
        <v>311598</v>
      </c>
      <c r="E125" s="47">
        <f t="shared" si="6"/>
        <v>516.74626865671644</v>
      </c>
    </row>
    <row r="126" spans="1:5" ht="37.5" customHeight="1">
      <c r="A126" s="13" t="s">
        <v>176</v>
      </c>
      <c r="B126" s="14" t="s">
        <v>177</v>
      </c>
      <c r="C126" s="42">
        <f>C127+C132+C135+C138+C141+C144+C150+C153+C156</f>
        <v>54300</v>
      </c>
      <c r="D126" s="42">
        <f>D127+D132+D135+D138+D141+D144+D150+D153+D156+D147</f>
        <v>39677</v>
      </c>
      <c r="E126" s="48">
        <f t="shared" si="6"/>
        <v>73.069981583793748</v>
      </c>
    </row>
    <row r="127" spans="1:5" ht="47.25">
      <c r="A127" s="13" t="s">
        <v>178</v>
      </c>
      <c r="B127" s="14" t="s">
        <v>179</v>
      </c>
      <c r="C127" s="42">
        <f>C128</f>
        <v>1100</v>
      </c>
      <c r="D127" s="42">
        <f>D128</f>
        <v>5956</v>
      </c>
      <c r="E127" s="48">
        <f t="shared" si="6"/>
        <v>541.45454545454538</v>
      </c>
    </row>
    <row r="128" spans="1:5" ht="66" customHeight="1">
      <c r="A128" s="13" t="s">
        <v>312</v>
      </c>
      <c r="B128" s="14" t="s">
        <v>180</v>
      </c>
      <c r="C128" s="42">
        <f>C129+C130+C131</f>
        <v>1100</v>
      </c>
      <c r="D128" s="42">
        <f>D129+D130+D131</f>
        <v>5956</v>
      </c>
      <c r="E128" s="48">
        <f t="shared" si="6"/>
        <v>541.45454545454538</v>
      </c>
    </row>
    <row r="129" spans="1:5" ht="69" customHeight="1">
      <c r="A129" s="13" t="s">
        <v>181</v>
      </c>
      <c r="B129" s="14" t="s">
        <v>180</v>
      </c>
      <c r="C129" s="42">
        <v>1100</v>
      </c>
      <c r="D129" s="49">
        <v>6200</v>
      </c>
      <c r="E129" s="48">
        <f t="shared" si="6"/>
        <v>563.63636363636363</v>
      </c>
    </row>
    <row r="130" spans="1:5" ht="69" customHeight="1">
      <c r="A130" s="13" t="s">
        <v>182</v>
      </c>
      <c r="B130" s="14" t="s">
        <v>180</v>
      </c>
      <c r="C130" s="42">
        <v>0</v>
      </c>
      <c r="D130" s="49">
        <v>756</v>
      </c>
      <c r="E130" s="48" t="e">
        <f t="shared" si="6"/>
        <v>#DIV/0!</v>
      </c>
    </row>
    <row r="131" spans="1:5" ht="69" customHeight="1">
      <c r="A131" s="13" t="s">
        <v>183</v>
      </c>
      <c r="B131" s="14" t="s">
        <v>180</v>
      </c>
      <c r="C131" s="42">
        <v>0</v>
      </c>
      <c r="D131" s="49">
        <v>-1000</v>
      </c>
      <c r="E131" s="48" t="e">
        <f t="shared" si="6"/>
        <v>#DIV/0!</v>
      </c>
    </row>
    <row r="132" spans="1:5" ht="65.25" customHeight="1">
      <c r="A132" s="13" t="s">
        <v>184</v>
      </c>
      <c r="B132" s="14" t="s">
        <v>185</v>
      </c>
      <c r="C132" s="42">
        <f>C133</f>
        <v>29200</v>
      </c>
      <c r="D132" s="42">
        <f>D133</f>
        <v>20226</v>
      </c>
      <c r="E132" s="48">
        <f t="shared" ref="E132:E189" si="8">D132/C132*100</f>
        <v>69.267123287671225</v>
      </c>
    </row>
    <row r="133" spans="1:5" ht="94.5">
      <c r="A133" s="13" t="s">
        <v>186</v>
      </c>
      <c r="B133" s="14" t="s">
        <v>187</v>
      </c>
      <c r="C133" s="42">
        <f>C134</f>
        <v>29200</v>
      </c>
      <c r="D133" s="42">
        <f>D134</f>
        <v>20226</v>
      </c>
      <c r="E133" s="48">
        <f t="shared" si="8"/>
        <v>69.267123287671225</v>
      </c>
    </row>
    <row r="134" spans="1:5" ht="94.5">
      <c r="A134" s="13" t="s">
        <v>188</v>
      </c>
      <c r="B134" s="14" t="s">
        <v>187</v>
      </c>
      <c r="C134" s="42">
        <v>29200</v>
      </c>
      <c r="D134" s="49">
        <v>20226</v>
      </c>
      <c r="E134" s="48">
        <f t="shared" si="8"/>
        <v>69.267123287671225</v>
      </c>
    </row>
    <row r="135" spans="1:5" ht="47.25">
      <c r="A135" s="13" t="s">
        <v>189</v>
      </c>
      <c r="B135" s="14" t="s">
        <v>190</v>
      </c>
      <c r="C135" s="42">
        <f>C136</f>
        <v>1100</v>
      </c>
      <c r="D135" s="42">
        <f>D136</f>
        <v>3100</v>
      </c>
      <c r="E135" s="48">
        <f t="shared" si="8"/>
        <v>281.81818181818181</v>
      </c>
    </row>
    <row r="136" spans="1:5" ht="61.5" customHeight="1">
      <c r="A136" s="13" t="s">
        <v>191</v>
      </c>
      <c r="B136" s="14" t="s">
        <v>192</v>
      </c>
      <c r="C136" s="42">
        <f>C137</f>
        <v>1100</v>
      </c>
      <c r="D136" s="42">
        <f>D137</f>
        <v>3100</v>
      </c>
      <c r="E136" s="48">
        <f t="shared" si="8"/>
        <v>281.81818181818181</v>
      </c>
    </row>
    <row r="137" spans="1:5" ht="64.5" customHeight="1">
      <c r="A137" s="13" t="s">
        <v>193</v>
      </c>
      <c r="B137" s="14" t="s">
        <v>192</v>
      </c>
      <c r="C137" s="42">
        <v>1100</v>
      </c>
      <c r="D137" s="49">
        <v>3100</v>
      </c>
      <c r="E137" s="48">
        <f t="shared" si="8"/>
        <v>281.81818181818181</v>
      </c>
    </row>
    <row r="138" spans="1:5" ht="51.75" customHeight="1">
      <c r="A138" s="13" t="s">
        <v>194</v>
      </c>
      <c r="B138" s="14" t="s">
        <v>195</v>
      </c>
      <c r="C138" s="42">
        <f>C139</f>
        <v>700</v>
      </c>
      <c r="D138" s="42">
        <f>D139</f>
        <v>0</v>
      </c>
      <c r="E138" s="48">
        <f t="shared" si="8"/>
        <v>0</v>
      </c>
    </row>
    <row r="139" spans="1:5" ht="78.75">
      <c r="A139" s="13" t="s">
        <v>196</v>
      </c>
      <c r="B139" s="14" t="s">
        <v>197</v>
      </c>
      <c r="C139" s="42">
        <f>C140</f>
        <v>700</v>
      </c>
      <c r="D139" s="42">
        <f>D140</f>
        <v>0</v>
      </c>
      <c r="E139" s="48">
        <f t="shared" si="8"/>
        <v>0</v>
      </c>
    </row>
    <row r="140" spans="1:5" ht="78.75">
      <c r="A140" s="13" t="s">
        <v>198</v>
      </c>
      <c r="B140" s="14" t="s">
        <v>197</v>
      </c>
      <c r="C140" s="42">
        <v>700</v>
      </c>
      <c r="D140" s="49">
        <v>0</v>
      </c>
      <c r="E140" s="48">
        <f t="shared" si="8"/>
        <v>0</v>
      </c>
    </row>
    <row r="141" spans="1:5" ht="47.25">
      <c r="A141" s="13" t="s">
        <v>199</v>
      </c>
      <c r="B141" s="14" t="s">
        <v>200</v>
      </c>
      <c r="C141" s="42">
        <f>C142</f>
        <v>500</v>
      </c>
      <c r="D141" s="42">
        <f>D142</f>
        <v>0</v>
      </c>
      <c r="E141" s="48">
        <f t="shared" si="8"/>
        <v>0</v>
      </c>
    </row>
    <row r="142" spans="1:5" ht="63.75" customHeight="1">
      <c r="A142" s="13" t="s">
        <v>201</v>
      </c>
      <c r="B142" s="14" t="s">
        <v>202</v>
      </c>
      <c r="C142" s="42">
        <f>C143</f>
        <v>500</v>
      </c>
      <c r="D142" s="42">
        <f>D143</f>
        <v>0</v>
      </c>
      <c r="E142" s="48">
        <f t="shared" si="8"/>
        <v>0</v>
      </c>
    </row>
    <row r="143" spans="1:5" ht="64.5" customHeight="1">
      <c r="A143" s="13" t="s">
        <v>203</v>
      </c>
      <c r="B143" s="14" t="s">
        <v>202</v>
      </c>
      <c r="C143" s="42">
        <v>500</v>
      </c>
      <c r="D143" s="49">
        <v>0</v>
      </c>
      <c r="E143" s="48">
        <f t="shared" si="8"/>
        <v>0</v>
      </c>
    </row>
    <row r="144" spans="1:5" ht="64.5" customHeight="1">
      <c r="A144" s="13" t="s">
        <v>204</v>
      </c>
      <c r="B144" s="14" t="s">
        <v>205</v>
      </c>
      <c r="C144" s="42">
        <f>C145</f>
        <v>800</v>
      </c>
      <c r="D144" s="42">
        <f>D145</f>
        <v>750</v>
      </c>
      <c r="E144" s="48">
        <f t="shared" si="8"/>
        <v>93.75</v>
      </c>
    </row>
    <row r="145" spans="1:5" ht="81" customHeight="1">
      <c r="A145" s="13" t="s">
        <v>206</v>
      </c>
      <c r="B145" s="14" t="s">
        <v>207</v>
      </c>
      <c r="C145" s="42">
        <f>C146</f>
        <v>800</v>
      </c>
      <c r="D145" s="42">
        <f>D146</f>
        <v>750</v>
      </c>
      <c r="E145" s="48">
        <f t="shared" si="8"/>
        <v>93.75</v>
      </c>
    </row>
    <row r="146" spans="1:5" ht="79.5" customHeight="1">
      <c r="A146" s="13" t="s">
        <v>208</v>
      </c>
      <c r="B146" s="14" t="s">
        <v>207</v>
      </c>
      <c r="C146" s="42">
        <v>800</v>
      </c>
      <c r="D146" s="49">
        <v>750</v>
      </c>
      <c r="E146" s="48">
        <f t="shared" si="8"/>
        <v>93.75</v>
      </c>
    </row>
    <row r="147" spans="1:5" ht="68.25" customHeight="1">
      <c r="A147" s="13" t="s">
        <v>370</v>
      </c>
      <c r="B147" s="14" t="s">
        <v>369</v>
      </c>
      <c r="C147" s="42">
        <f>C148</f>
        <v>0</v>
      </c>
      <c r="D147" s="49">
        <f>D148</f>
        <v>150</v>
      </c>
      <c r="E147" s="48" t="e">
        <f t="shared" si="8"/>
        <v>#DIV/0!</v>
      </c>
    </row>
    <row r="148" spans="1:5" ht="101.25" customHeight="1">
      <c r="A148" s="13" t="s">
        <v>371</v>
      </c>
      <c r="B148" s="16" t="s">
        <v>368</v>
      </c>
      <c r="C148" s="42">
        <f>C149</f>
        <v>0</v>
      </c>
      <c r="D148" s="49">
        <f>D149</f>
        <v>150</v>
      </c>
      <c r="E148" s="48" t="e">
        <f t="shared" si="8"/>
        <v>#DIV/0!</v>
      </c>
    </row>
    <row r="149" spans="1:5" ht="69.75" customHeight="1">
      <c r="A149" s="13" t="s">
        <v>372</v>
      </c>
      <c r="B149" s="16" t="s">
        <v>368</v>
      </c>
      <c r="C149" s="42">
        <v>0</v>
      </c>
      <c r="D149" s="49">
        <v>150</v>
      </c>
      <c r="E149" s="48" t="e">
        <f t="shared" si="8"/>
        <v>#DIV/0!</v>
      </c>
    </row>
    <row r="150" spans="1:5" ht="50.25" customHeight="1">
      <c r="A150" s="13" t="s">
        <v>209</v>
      </c>
      <c r="B150" s="14" t="s">
        <v>210</v>
      </c>
      <c r="C150" s="42">
        <f>C151</f>
        <v>1400</v>
      </c>
      <c r="D150" s="42">
        <f>D151</f>
        <v>995</v>
      </c>
      <c r="E150" s="48">
        <f t="shared" si="8"/>
        <v>71.071428571428569</v>
      </c>
    </row>
    <row r="151" spans="1:5" ht="78" customHeight="1">
      <c r="A151" s="13" t="s">
        <v>211</v>
      </c>
      <c r="B151" s="14" t="s">
        <v>212</v>
      </c>
      <c r="C151" s="42">
        <f>C152</f>
        <v>1400</v>
      </c>
      <c r="D151" s="42">
        <f>D152</f>
        <v>995</v>
      </c>
      <c r="E151" s="48">
        <f t="shared" si="8"/>
        <v>71.071428571428569</v>
      </c>
    </row>
    <row r="152" spans="1:5" ht="82.5" customHeight="1">
      <c r="A152" s="13" t="s">
        <v>213</v>
      </c>
      <c r="B152" s="14" t="s">
        <v>212</v>
      </c>
      <c r="C152" s="42">
        <v>1400</v>
      </c>
      <c r="D152" s="49">
        <v>995</v>
      </c>
      <c r="E152" s="48">
        <f t="shared" si="8"/>
        <v>71.071428571428569</v>
      </c>
    </row>
    <row r="153" spans="1:5" ht="53.25" customHeight="1">
      <c r="A153" s="13" t="s">
        <v>214</v>
      </c>
      <c r="B153" s="14" t="s">
        <v>215</v>
      </c>
      <c r="C153" s="42">
        <f>C154</f>
        <v>8400</v>
      </c>
      <c r="D153" s="42">
        <f>D154</f>
        <v>4500</v>
      </c>
      <c r="E153" s="48">
        <f t="shared" si="8"/>
        <v>53.571428571428569</v>
      </c>
    </row>
    <row r="154" spans="1:5" ht="67.5" customHeight="1">
      <c r="A154" s="13" t="s">
        <v>216</v>
      </c>
      <c r="B154" s="14" t="s">
        <v>217</v>
      </c>
      <c r="C154" s="42">
        <f>C155</f>
        <v>8400</v>
      </c>
      <c r="D154" s="42">
        <f>D155</f>
        <v>4500</v>
      </c>
      <c r="E154" s="48">
        <f t="shared" si="8"/>
        <v>53.571428571428569</v>
      </c>
    </row>
    <row r="155" spans="1:5" ht="67.5" customHeight="1">
      <c r="A155" s="13" t="s">
        <v>218</v>
      </c>
      <c r="B155" s="14" t="s">
        <v>217</v>
      </c>
      <c r="C155" s="42">
        <v>8400</v>
      </c>
      <c r="D155" s="49">
        <v>4500</v>
      </c>
      <c r="E155" s="48">
        <f t="shared" si="8"/>
        <v>53.571428571428569</v>
      </c>
    </row>
    <row r="156" spans="1:5" ht="63">
      <c r="A156" s="13" t="s">
        <v>219</v>
      </c>
      <c r="B156" s="14" t="s">
        <v>220</v>
      </c>
      <c r="C156" s="42">
        <f>C157</f>
        <v>11100</v>
      </c>
      <c r="D156" s="42">
        <f>D157</f>
        <v>4000</v>
      </c>
      <c r="E156" s="48">
        <f t="shared" si="8"/>
        <v>36.036036036036037</v>
      </c>
    </row>
    <row r="157" spans="1:5" ht="78.75">
      <c r="A157" s="10" t="s">
        <v>221</v>
      </c>
      <c r="B157" s="14" t="s">
        <v>222</v>
      </c>
      <c r="C157" s="42">
        <f>C158</f>
        <v>11100</v>
      </c>
      <c r="D157" s="42">
        <f>D158+D159</f>
        <v>4000</v>
      </c>
      <c r="E157" s="48">
        <f t="shared" si="8"/>
        <v>36.036036036036037</v>
      </c>
    </row>
    <row r="158" spans="1:5" ht="80.25" customHeight="1">
      <c r="A158" s="10" t="s">
        <v>223</v>
      </c>
      <c r="B158" s="14" t="s">
        <v>222</v>
      </c>
      <c r="C158" s="42">
        <v>11100</v>
      </c>
      <c r="D158" s="49">
        <v>2500</v>
      </c>
      <c r="E158" s="48">
        <f t="shared" si="8"/>
        <v>22.522522522522522</v>
      </c>
    </row>
    <row r="159" spans="1:5" ht="80.25" customHeight="1">
      <c r="A159" s="10" t="s">
        <v>326</v>
      </c>
      <c r="B159" s="14" t="s">
        <v>222</v>
      </c>
      <c r="C159" s="42">
        <v>0</v>
      </c>
      <c r="D159" s="49">
        <v>1500</v>
      </c>
      <c r="E159" s="48" t="e">
        <f t="shared" si="8"/>
        <v>#DIV/0!</v>
      </c>
    </row>
    <row r="160" spans="1:5" ht="51.75" customHeight="1">
      <c r="A160" s="13" t="s">
        <v>340</v>
      </c>
      <c r="B160" s="14" t="s">
        <v>341</v>
      </c>
      <c r="C160" s="42">
        <f>C161</f>
        <v>6000</v>
      </c>
      <c r="D160" s="42">
        <f t="shared" ref="D160" si="9">D161</f>
        <v>0</v>
      </c>
      <c r="E160" s="48">
        <f t="shared" si="8"/>
        <v>0</v>
      </c>
    </row>
    <row r="161" spans="1:5" ht="47.25">
      <c r="A161" s="13" t="s">
        <v>342</v>
      </c>
      <c r="B161" s="14" t="s">
        <v>341</v>
      </c>
      <c r="C161" s="42">
        <v>6000</v>
      </c>
      <c r="D161" s="42">
        <v>0</v>
      </c>
      <c r="E161" s="48">
        <f t="shared" si="8"/>
        <v>0</v>
      </c>
    </row>
    <row r="162" spans="1:5" ht="78.75">
      <c r="A162" s="13" t="s">
        <v>321</v>
      </c>
      <c r="B162" s="14" t="s">
        <v>324</v>
      </c>
      <c r="C162" s="42">
        <f>C163</f>
        <v>0</v>
      </c>
      <c r="D162" s="49">
        <f>D163</f>
        <v>174</v>
      </c>
      <c r="E162" s="48" t="e">
        <f t="shared" si="8"/>
        <v>#DIV/0!</v>
      </c>
    </row>
    <row r="163" spans="1:5" ht="63">
      <c r="A163" s="13" t="s">
        <v>325</v>
      </c>
      <c r="B163" s="14" t="s">
        <v>323</v>
      </c>
      <c r="C163" s="42">
        <f>C164</f>
        <v>0</v>
      </c>
      <c r="D163" s="49">
        <f>D164</f>
        <v>174</v>
      </c>
      <c r="E163" s="48" t="e">
        <f t="shared" si="8"/>
        <v>#DIV/0!</v>
      </c>
    </row>
    <row r="164" spans="1:5" ht="63.75" customHeight="1">
      <c r="A164" s="13" t="s">
        <v>322</v>
      </c>
      <c r="B164" s="14" t="s">
        <v>323</v>
      </c>
      <c r="C164" s="42">
        <v>0</v>
      </c>
      <c r="D164" s="49">
        <v>174</v>
      </c>
      <c r="E164" s="48" t="e">
        <f t="shared" si="8"/>
        <v>#DIV/0!</v>
      </c>
    </row>
    <row r="165" spans="1:5" ht="33.75" customHeight="1">
      <c r="A165" s="13" t="s">
        <v>378</v>
      </c>
      <c r="B165" s="14" t="s">
        <v>377</v>
      </c>
      <c r="C165" s="42">
        <f>C166</f>
        <v>0</v>
      </c>
      <c r="D165" s="49">
        <f>D166</f>
        <v>28737</v>
      </c>
      <c r="E165" s="48" t="e">
        <f t="shared" si="8"/>
        <v>#DIV/0!</v>
      </c>
    </row>
    <row r="166" spans="1:5" ht="38.25" customHeight="1">
      <c r="A166" s="13" t="s">
        <v>376</v>
      </c>
      <c r="B166" s="14" t="s">
        <v>375</v>
      </c>
      <c r="C166" s="42">
        <f>C167</f>
        <v>0</v>
      </c>
      <c r="D166" s="49">
        <f>D167</f>
        <v>28737</v>
      </c>
      <c r="E166" s="48" t="e">
        <f t="shared" si="8"/>
        <v>#DIV/0!</v>
      </c>
    </row>
    <row r="167" spans="1:5" ht="50.25" customHeight="1">
      <c r="A167" s="13" t="s">
        <v>374</v>
      </c>
      <c r="B167" s="14" t="s">
        <v>373</v>
      </c>
      <c r="C167" s="42">
        <v>0</v>
      </c>
      <c r="D167" s="49">
        <v>28737</v>
      </c>
      <c r="E167" s="48" t="e">
        <f t="shared" si="8"/>
        <v>#DIV/0!</v>
      </c>
    </row>
    <row r="168" spans="1:5" ht="20.25" customHeight="1">
      <c r="A168" s="13" t="s">
        <v>224</v>
      </c>
      <c r="B168" s="14" t="s">
        <v>225</v>
      </c>
      <c r="C168" s="42">
        <f>C169+C171</f>
        <v>0</v>
      </c>
      <c r="D168" s="42">
        <f>D169+D171</f>
        <v>243010</v>
      </c>
      <c r="E168" s="48" t="e">
        <f t="shared" si="8"/>
        <v>#DIV/0!</v>
      </c>
    </row>
    <row r="169" spans="1:5" ht="94.5" customHeight="1">
      <c r="A169" s="13" t="s">
        <v>226</v>
      </c>
      <c r="B169" s="14" t="s">
        <v>227</v>
      </c>
      <c r="C169" s="42">
        <f>C170</f>
        <v>0</v>
      </c>
      <c r="D169" s="42">
        <f>D170</f>
        <v>240000</v>
      </c>
      <c r="E169" s="48" t="e">
        <f t="shared" si="8"/>
        <v>#DIV/0!</v>
      </c>
    </row>
    <row r="170" spans="1:5" ht="93" customHeight="1">
      <c r="A170" s="13" t="s">
        <v>228</v>
      </c>
      <c r="B170" s="14" t="s">
        <v>227</v>
      </c>
      <c r="C170" s="42">
        <v>0</v>
      </c>
      <c r="D170" s="49">
        <v>240000</v>
      </c>
      <c r="E170" s="48" t="e">
        <f t="shared" si="8"/>
        <v>#DIV/0!</v>
      </c>
    </row>
    <row r="171" spans="1:5" ht="33" customHeight="1">
      <c r="A171" s="13" t="s">
        <v>345</v>
      </c>
      <c r="B171" s="14" t="s">
        <v>343</v>
      </c>
      <c r="C171" s="42">
        <f>C172</f>
        <v>0</v>
      </c>
      <c r="D171" s="42">
        <f>D172</f>
        <v>3010</v>
      </c>
      <c r="E171" s="48" t="e">
        <f t="shared" si="8"/>
        <v>#DIV/0!</v>
      </c>
    </row>
    <row r="172" spans="1:5" ht="65.25" customHeight="1">
      <c r="A172" s="13" t="s">
        <v>346</v>
      </c>
      <c r="B172" s="14" t="s">
        <v>344</v>
      </c>
      <c r="C172" s="42">
        <f>C173</f>
        <v>0</v>
      </c>
      <c r="D172" s="42">
        <f>D173</f>
        <v>3010</v>
      </c>
      <c r="E172" s="48" t="e">
        <f t="shared" si="8"/>
        <v>#DIV/0!</v>
      </c>
    </row>
    <row r="173" spans="1:5" ht="65.25" customHeight="1">
      <c r="A173" s="13" t="s">
        <v>347</v>
      </c>
      <c r="B173" s="14" t="s">
        <v>344</v>
      </c>
      <c r="C173" s="42">
        <v>0</v>
      </c>
      <c r="D173" s="49">
        <v>3010</v>
      </c>
      <c r="E173" s="48" t="e">
        <f t="shared" si="8"/>
        <v>#DIV/0!</v>
      </c>
    </row>
    <row r="174" spans="1:5" ht="23.25" customHeight="1">
      <c r="A174" s="21" t="s">
        <v>330</v>
      </c>
      <c r="B174" s="23" t="s">
        <v>327</v>
      </c>
      <c r="C174" s="41">
        <f>C175+C186+C178</f>
        <v>884000</v>
      </c>
      <c r="D174" s="41">
        <f>D175+D186</f>
        <v>441872</v>
      </c>
      <c r="E174" s="47">
        <f t="shared" si="8"/>
        <v>49.98552036199095</v>
      </c>
    </row>
    <row r="175" spans="1:5" ht="27" customHeight="1">
      <c r="A175" s="13" t="s">
        <v>331</v>
      </c>
      <c r="B175" s="14" t="s">
        <v>328</v>
      </c>
      <c r="C175" s="42">
        <f t="shared" ref="C175:D176" si="10">C176</f>
        <v>0</v>
      </c>
      <c r="D175" s="49">
        <f t="shared" si="10"/>
        <v>1872</v>
      </c>
      <c r="E175" s="48" t="e">
        <f t="shared" si="8"/>
        <v>#DIV/0!</v>
      </c>
    </row>
    <row r="176" spans="1:5" ht="24" customHeight="1">
      <c r="A176" s="13" t="s">
        <v>332</v>
      </c>
      <c r="B176" s="14" t="s">
        <v>329</v>
      </c>
      <c r="C176" s="42">
        <f t="shared" si="10"/>
        <v>0</v>
      </c>
      <c r="D176" s="49">
        <f t="shared" si="10"/>
        <v>1872</v>
      </c>
      <c r="E176" s="48" t="e">
        <f t="shared" si="8"/>
        <v>#DIV/0!</v>
      </c>
    </row>
    <row r="177" spans="1:5" ht="27" customHeight="1">
      <c r="A177" s="13" t="s">
        <v>333</v>
      </c>
      <c r="B177" s="14" t="s">
        <v>329</v>
      </c>
      <c r="C177" s="42">
        <v>0</v>
      </c>
      <c r="D177" s="49">
        <v>1872</v>
      </c>
      <c r="E177" s="48" t="e">
        <f t="shared" si="8"/>
        <v>#DIV/0!</v>
      </c>
    </row>
    <row r="178" spans="1:5" ht="27" customHeight="1">
      <c r="A178" s="13" t="s">
        <v>379</v>
      </c>
      <c r="B178" s="14" t="s">
        <v>380</v>
      </c>
      <c r="C178" s="42">
        <f>C179</f>
        <v>444000</v>
      </c>
      <c r="D178" s="42">
        <f>D179</f>
        <v>0</v>
      </c>
      <c r="E178" s="48">
        <f t="shared" si="8"/>
        <v>0</v>
      </c>
    </row>
    <row r="179" spans="1:5" ht="32.25" customHeight="1">
      <c r="A179" s="13" t="s">
        <v>381</v>
      </c>
      <c r="B179" s="14" t="s">
        <v>382</v>
      </c>
      <c r="C179" s="42">
        <f>C180+C181+C182+C183+C184+C185</f>
        <v>444000</v>
      </c>
      <c r="D179" s="42">
        <f>D180+D181+D182+D183+D184+D185</f>
        <v>0</v>
      </c>
      <c r="E179" s="48">
        <f t="shared" si="8"/>
        <v>0</v>
      </c>
    </row>
    <row r="180" spans="1:5" ht="32.25" customHeight="1">
      <c r="A180" s="13" t="s">
        <v>383</v>
      </c>
      <c r="B180" s="14" t="s">
        <v>382</v>
      </c>
      <c r="C180" s="42">
        <v>16500</v>
      </c>
      <c r="D180" s="49">
        <v>0</v>
      </c>
      <c r="E180" s="48">
        <f t="shared" si="8"/>
        <v>0</v>
      </c>
    </row>
    <row r="181" spans="1:5" ht="34.5" customHeight="1">
      <c r="A181" s="13" t="s">
        <v>384</v>
      </c>
      <c r="B181" s="14" t="s">
        <v>382</v>
      </c>
      <c r="C181" s="42">
        <v>136000</v>
      </c>
      <c r="D181" s="49">
        <v>0</v>
      </c>
      <c r="E181" s="48">
        <f t="shared" si="8"/>
        <v>0</v>
      </c>
    </row>
    <row r="182" spans="1:5" ht="30.75" customHeight="1">
      <c r="A182" s="13" t="s">
        <v>385</v>
      </c>
      <c r="B182" s="14" t="s">
        <v>382</v>
      </c>
      <c r="C182" s="42">
        <v>40000</v>
      </c>
      <c r="D182" s="49">
        <v>0</v>
      </c>
      <c r="E182" s="48">
        <f t="shared" si="8"/>
        <v>0</v>
      </c>
    </row>
    <row r="183" spans="1:5" ht="33.75" customHeight="1">
      <c r="A183" s="13" t="s">
        <v>386</v>
      </c>
      <c r="B183" s="14" t="s">
        <v>382</v>
      </c>
      <c r="C183" s="42">
        <v>75000</v>
      </c>
      <c r="D183" s="49">
        <v>0</v>
      </c>
      <c r="E183" s="48">
        <f t="shared" si="8"/>
        <v>0</v>
      </c>
    </row>
    <row r="184" spans="1:5" ht="33.75" customHeight="1">
      <c r="A184" s="13" t="s">
        <v>387</v>
      </c>
      <c r="B184" s="14" t="s">
        <v>382</v>
      </c>
      <c r="C184" s="42">
        <v>64500</v>
      </c>
      <c r="D184" s="49">
        <v>0</v>
      </c>
      <c r="E184" s="48">
        <f t="shared" si="8"/>
        <v>0</v>
      </c>
    </row>
    <row r="185" spans="1:5" ht="31.5" customHeight="1">
      <c r="A185" s="13" t="s">
        <v>388</v>
      </c>
      <c r="B185" s="14" t="s">
        <v>382</v>
      </c>
      <c r="C185" s="42">
        <v>112000</v>
      </c>
      <c r="D185" s="49">
        <v>0</v>
      </c>
      <c r="E185" s="48">
        <f t="shared" si="8"/>
        <v>0</v>
      </c>
    </row>
    <row r="186" spans="1:5" ht="27" customHeight="1">
      <c r="A186" s="13" t="s">
        <v>350</v>
      </c>
      <c r="B186" s="14" t="s">
        <v>348</v>
      </c>
      <c r="C186" s="42">
        <f>C187</f>
        <v>440000</v>
      </c>
      <c r="D186" s="42">
        <f>D187</f>
        <v>440000</v>
      </c>
      <c r="E186" s="48">
        <f t="shared" si="8"/>
        <v>100</v>
      </c>
    </row>
    <row r="187" spans="1:5" ht="27" customHeight="1">
      <c r="A187" s="13" t="s">
        <v>351</v>
      </c>
      <c r="B187" s="14" t="s">
        <v>349</v>
      </c>
      <c r="C187" s="42">
        <f>C188+C189</f>
        <v>440000</v>
      </c>
      <c r="D187" s="42">
        <f>D188+D189+D190</f>
        <v>440000</v>
      </c>
      <c r="E187" s="48">
        <f t="shared" si="8"/>
        <v>100</v>
      </c>
    </row>
    <row r="188" spans="1:5" ht="27" customHeight="1">
      <c r="A188" s="13" t="s">
        <v>352</v>
      </c>
      <c r="B188" s="14" t="s">
        <v>349</v>
      </c>
      <c r="C188" s="42">
        <v>225000</v>
      </c>
      <c r="D188" s="49">
        <v>225000</v>
      </c>
      <c r="E188" s="48">
        <f t="shared" si="8"/>
        <v>100</v>
      </c>
    </row>
    <row r="189" spans="1:5" ht="27" customHeight="1">
      <c r="A189" s="13" t="s">
        <v>353</v>
      </c>
      <c r="B189" s="14" t="s">
        <v>349</v>
      </c>
      <c r="C189" s="42">
        <v>215000</v>
      </c>
      <c r="D189" s="49">
        <v>215000</v>
      </c>
      <c r="E189" s="48">
        <f t="shared" si="8"/>
        <v>100</v>
      </c>
    </row>
    <row r="190" spans="1:5" ht="17.25" customHeight="1">
      <c r="A190" s="13"/>
      <c r="B190" s="14"/>
      <c r="C190" s="42"/>
      <c r="D190" s="49"/>
      <c r="E190" s="48"/>
    </row>
    <row r="191" spans="1:5" ht="15.75">
      <c r="A191" s="8" t="s">
        <v>229</v>
      </c>
      <c r="B191" s="15" t="s">
        <v>230</v>
      </c>
      <c r="C191" s="41">
        <f>C192+C243</f>
        <v>178539964</v>
      </c>
      <c r="D191" s="41">
        <f>D192+D243+D246</f>
        <v>66531838</v>
      </c>
      <c r="E191" s="47">
        <f t="shared" ref="E191:E215" si="11">D191/C191*100</f>
        <v>37.264395326079487</v>
      </c>
    </row>
    <row r="192" spans="1:5" ht="31.5">
      <c r="A192" s="8" t="s">
        <v>231</v>
      </c>
      <c r="B192" s="15" t="s">
        <v>232</v>
      </c>
      <c r="C192" s="41">
        <f>C193+C197+C212+C238</f>
        <v>178389964</v>
      </c>
      <c r="D192" s="41">
        <f>D193+D197+D212+D238</f>
        <v>66384599</v>
      </c>
      <c r="E192" s="47">
        <f t="shared" si="11"/>
        <v>37.21319154478892</v>
      </c>
    </row>
    <row r="193" spans="1:5" ht="15.75">
      <c r="A193" s="8" t="s">
        <v>233</v>
      </c>
      <c r="B193" s="15" t="s">
        <v>234</v>
      </c>
      <c r="C193" s="41">
        <f t="shared" ref="C193:D195" si="12">C194</f>
        <v>48994000</v>
      </c>
      <c r="D193" s="41">
        <f t="shared" si="12"/>
        <v>26723965</v>
      </c>
      <c r="E193" s="47">
        <f t="shared" si="11"/>
        <v>54.545383108135695</v>
      </c>
    </row>
    <row r="194" spans="1:5" ht="19.5" customHeight="1">
      <c r="A194" s="13" t="s">
        <v>235</v>
      </c>
      <c r="B194" s="1" t="s">
        <v>236</v>
      </c>
      <c r="C194" s="42">
        <f t="shared" si="12"/>
        <v>48994000</v>
      </c>
      <c r="D194" s="42">
        <f t="shared" si="12"/>
        <v>26723965</v>
      </c>
      <c r="E194" s="48">
        <f t="shared" si="11"/>
        <v>54.545383108135695</v>
      </c>
    </row>
    <row r="195" spans="1:5" ht="35.25" customHeight="1">
      <c r="A195" s="13" t="s">
        <v>237</v>
      </c>
      <c r="B195" s="11" t="s">
        <v>238</v>
      </c>
      <c r="C195" s="42">
        <f t="shared" si="12"/>
        <v>48994000</v>
      </c>
      <c r="D195" s="42">
        <f t="shared" si="12"/>
        <v>26723965</v>
      </c>
      <c r="E195" s="48">
        <f t="shared" si="11"/>
        <v>54.545383108135695</v>
      </c>
    </row>
    <row r="196" spans="1:5" ht="33.75" customHeight="1">
      <c r="A196" s="13" t="s">
        <v>239</v>
      </c>
      <c r="B196" s="11" t="s">
        <v>238</v>
      </c>
      <c r="C196" s="42">
        <v>48994000</v>
      </c>
      <c r="D196" s="49">
        <v>26723965</v>
      </c>
      <c r="E196" s="48">
        <f t="shared" si="11"/>
        <v>54.545383108135695</v>
      </c>
    </row>
    <row r="197" spans="1:5" ht="31.5">
      <c r="A197" s="21" t="s">
        <v>240</v>
      </c>
      <c r="B197" s="23" t="s">
        <v>241</v>
      </c>
      <c r="C197" s="41">
        <f>C198+C201+C204+C207</f>
        <v>103994134</v>
      </c>
      <c r="D197" s="41">
        <f>D198+D201+D204+D207</f>
        <v>27751430</v>
      </c>
      <c r="E197" s="47">
        <f t="shared" si="11"/>
        <v>26.685572476616805</v>
      </c>
    </row>
    <row r="198" spans="1:5" ht="82.5" customHeight="1">
      <c r="A198" s="13" t="s">
        <v>242</v>
      </c>
      <c r="B198" s="14" t="s">
        <v>243</v>
      </c>
      <c r="C198" s="42">
        <f>C199</f>
        <v>47826200</v>
      </c>
      <c r="D198" s="42">
        <f>D199</f>
        <v>9134215</v>
      </c>
      <c r="E198" s="48">
        <f t="shared" si="11"/>
        <v>19.098768039275544</v>
      </c>
    </row>
    <row r="199" spans="1:5" ht="78.75">
      <c r="A199" s="13" t="s">
        <v>244</v>
      </c>
      <c r="B199" s="14" t="s">
        <v>245</v>
      </c>
      <c r="C199" s="42">
        <f>C200</f>
        <v>47826200</v>
      </c>
      <c r="D199" s="42">
        <f>D200</f>
        <v>9134215</v>
      </c>
      <c r="E199" s="48">
        <f t="shared" si="11"/>
        <v>19.098768039275544</v>
      </c>
    </row>
    <row r="200" spans="1:5" ht="78.75">
      <c r="A200" s="13" t="s">
        <v>246</v>
      </c>
      <c r="B200" s="14" t="s">
        <v>245</v>
      </c>
      <c r="C200" s="42">
        <v>47826200</v>
      </c>
      <c r="D200" s="49">
        <v>9134215</v>
      </c>
      <c r="E200" s="48">
        <f t="shared" si="11"/>
        <v>19.098768039275544</v>
      </c>
    </row>
    <row r="201" spans="1:5" ht="31.5">
      <c r="A201" s="13" t="s">
        <v>247</v>
      </c>
      <c r="B201" s="14" t="s">
        <v>248</v>
      </c>
      <c r="C201" s="42">
        <f>C202</f>
        <v>302400</v>
      </c>
      <c r="D201" s="42">
        <f>D202</f>
        <v>302400</v>
      </c>
      <c r="E201" s="48">
        <f t="shared" si="11"/>
        <v>100</v>
      </c>
    </row>
    <row r="202" spans="1:5" ht="31.5">
      <c r="A202" s="13" t="s">
        <v>249</v>
      </c>
      <c r="B202" s="14" t="s">
        <v>250</v>
      </c>
      <c r="C202" s="42">
        <f>C203</f>
        <v>302400</v>
      </c>
      <c r="D202" s="42">
        <f>D203</f>
        <v>302400</v>
      </c>
      <c r="E202" s="48">
        <f t="shared" si="11"/>
        <v>100</v>
      </c>
    </row>
    <row r="203" spans="1:5" ht="31.5">
      <c r="A203" s="13" t="s">
        <v>251</v>
      </c>
      <c r="B203" s="14" t="s">
        <v>250</v>
      </c>
      <c r="C203" s="42">
        <v>302400</v>
      </c>
      <c r="D203" s="49">
        <v>302400</v>
      </c>
      <c r="E203" s="48">
        <f t="shared" si="11"/>
        <v>100</v>
      </c>
    </row>
    <row r="204" spans="1:5" ht="15.75">
      <c r="A204" s="13" t="s">
        <v>252</v>
      </c>
      <c r="B204" s="1" t="s">
        <v>253</v>
      </c>
      <c r="C204" s="42">
        <f>C205</f>
        <v>36900</v>
      </c>
      <c r="D204" s="42">
        <f>D205</f>
        <v>36900</v>
      </c>
      <c r="E204" s="48">
        <f t="shared" si="11"/>
        <v>100</v>
      </c>
    </row>
    <row r="205" spans="1:5" ht="31.5">
      <c r="A205" s="13" t="s">
        <v>254</v>
      </c>
      <c r="B205" s="14" t="s">
        <v>255</v>
      </c>
      <c r="C205" s="42">
        <f>C206</f>
        <v>36900</v>
      </c>
      <c r="D205" s="42">
        <f>D206</f>
        <v>36900</v>
      </c>
      <c r="E205" s="48">
        <f t="shared" si="11"/>
        <v>100</v>
      </c>
    </row>
    <row r="206" spans="1:5" ht="31.5">
      <c r="A206" s="13" t="s">
        <v>256</v>
      </c>
      <c r="B206" s="14" t="s">
        <v>255</v>
      </c>
      <c r="C206" s="42">
        <v>36900</v>
      </c>
      <c r="D206" s="49">
        <v>36900</v>
      </c>
      <c r="E206" s="48">
        <f t="shared" si="11"/>
        <v>100</v>
      </c>
    </row>
    <row r="207" spans="1:5" ht="15.75">
      <c r="A207" s="13" t="s">
        <v>257</v>
      </c>
      <c r="B207" s="11" t="s">
        <v>258</v>
      </c>
      <c r="C207" s="42">
        <f>C208</f>
        <v>55828634</v>
      </c>
      <c r="D207" s="42">
        <f>D208</f>
        <v>18277915</v>
      </c>
      <c r="E207" s="48">
        <f t="shared" si="11"/>
        <v>32.739319754805393</v>
      </c>
    </row>
    <row r="208" spans="1:5" ht="15.75">
      <c r="A208" s="13" t="s">
        <v>259</v>
      </c>
      <c r="B208" s="1" t="s">
        <v>260</v>
      </c>
      <c r="C208" s="42">
        <f>C209+C210+C211</f>
        <v>55828634</v>
      </c>
      <c r="D208" s="42">
        <f>D209+D210+D211</f>
        <v>18277915</v>
      </c>
      <c r="E208" s="48">
        <f t="shared" si="11"/>
        <v>32.739319754805393</v>
      </c>
    </row>
    <row r="209" spans="1:5" ht="15.75">
      <c r="A209" s="13" t="s">
        <v>261</v>
      </c>
      <c r="B209" s="1" t="s">
        <v>260</v>
      </c>
      <c r="C209" s="42">
        <v>3068340</v>
      </c>
      <c r="D209" s="49">
        <v>0</v>
      </c>
      <c r="E209" s="48">
        <f t="shared" si="11"/>
        <v>0</v>
      </c>
    </row>
    <row r="210" spans="1:5" ht="15.75">
      <c r="A210" s="13" t="s">
        <v>262</v>
      </c>
      <c r="B210" s="1" t="s">
        <v>260</v>
      </c>
      <c r="C210" s="42">
        <v>37568100</v>
      </c>
      <c r="D210" s="49">
        <v>18218614</v>
      </c>
      <c r="E210" s="48">
        <f t="shared" si="11"/>
        <v>48.494903921145863</v>
      </c>
    </row>
    <row r="211" spans="1:5" ht="15.75">
      <c r="A211" s="13" t="s">
        <v>263</v>
      </c>
      <c r="B211" s="1" t="s">
        <v>260</v>
      </c>
      <c r="C211" s="42">
        <v>15192194</v>
      </c>
      <c r="D211" s="49">
        <v>59301</v>
      </c>
      <c r="E211" s="48">
        <f t="shared" si="11"/>
        <v>0.39033861731886782</v>
      </c>
    </row>
    <row r="212" spans="1:5" ht="17.25" customHeight="1">
      <c r="A212" s="21" t="s">
        <v>264</v>
      </c>
      <c r="B212" s="23" t="s">
        <v>265</v>
      </c>
      <c r="C212" s="41">
        <f>C213+C218+C221+C227+C230+C224+C233</f>
        <v>23686430</v>
      </c>
      <c r="D212" s="41">
        <f>D213+D218+D221+D227+D230+D224+D233</f>
        <v>11409204</v>
      </c>
      <c r="E212" s="47">
        <f t="shared" si="11"/>
        <v>48.167680819777395</v>
      </c>
    </row>
    <row r="213" spans="1:5" ht="32.25" customHeight="1">
      <c r="A213" s="13" t="s">
        <v>313</v>
      </c>
      <c r="B213" s="14" t="s">
        <v>266</v>
      </c>
      <c r="C213" s="42">
        <f>C214</f>
        <v>4465900</v>
      </c>
      <c r="D213" s="42">
        <f>D214</f>
        <v>2370292</v>
      </c>
      <c r="E213" s="48">
        <f t="shared" si="11"/>
        <v>53.075348753890594</v>
      </c>
    </row>
    <row r="214" spans="1:5" ht="31.5">
      <c r="A214" s="13" t="s">
        <v>267</v>
      </c>
      <c r="B214" s="14" t="s">
        <v>268</v>
      </c>
      <c r="C214" s="42">
        <f>C215+C216+C217</f>
        <v>4465900</v>
      </c>
      <c r="D214" s="42">
        <f>D215+D216+D217</f>
        <v>2370292</v>
      </c>
      <c r="E214" s="48">
        <f t="shared" si="11"/>
        <v>53.075348753890594</v>
      </c>
    </row>
    <row r="215" spans="1:5" ht="33.75" customHeight="1">
      <c r="A215" s="13" t="s">
        <v>269</v>
      </c>
      <c r="B215" s="14" t="s">
        <v>270</v>
      </c>
      <c r="C215" s="42">
        <v>536000</v>
      </c>
      <c r="D215" s="49">
        <v>225000</v>
      </c>
      <c r="E215" s="48">
        <f t="shared" si="11"/>
        <v>41.977611940298509</v>
      </c>
    </row>
    <row r="216" spans="1:5" ht="31.5">
      <c r="A216" s="13" t="s">
        <v>271</v>
      </c>
      <c r="B216" s="14" t="s">
        <v>268</v>
      </c>
      <c r="C216" s="42">
        <v>2817000</v>
      </c>
      <c r="D216" s="49">
        <v>1627692</v>
      </c>
      <c r="E216" s="48">
        <f t="shared" ref="E216:E226" si="13">D216/C216*100</f>
        <v>57.781043663471777</v>
      </c>
    </row>
    <row r="217" spans="1:5" ht="31.5">
      <c r="A217" s="13" t="s">
        <v>272</v>
      </c>
      <c r="B217" s="14" t="s">
        <v>268</v>
      </c>
      <c r="C217" s="42">
        <v>1112900</v>
      </c>
      <c r="D217" s="49">
        <v>517600</v>
      </c>
      <c r="E217" s="48">
        <f t="shared" si="13"/>
        <v>46.509120316290769</v>
      </c>
    </row>
    <row r="218" spans="1:5" ht="33.75" customHeight="1">
      <c r="A218" s="13" t="s">
        <v>314</v>
      </c>
      <c r="B218" s="14" t="s">
        <v>273</v>
      </c>
      <c r="C218" s="42">
        <f>C219</f>
        <v>6080000</v>
      </c>
      <c r="D218" s="42">
        <f>D219</f>
        <v>2671023</v>
      </c>
      <c r="E218" s="48">
        <f t="shared" si="13"/>
        <v>43.931299342105262</v>
      </c>
    </row>
    <row r="219" spans="1:5" ht="47.25">
      <c r="A219" s="13" t="s">
        <v>274</v>
      </c>
      <c r="B219" s="14" t="s">
        <v>275</v>
      </c>
      <c r="C219" s="42">
        <f>C220</f>
        <v>6080000</v>
      </c>
      <c r="D219" s="42">
        <f>D220</f>
        <v>2671023</v>
      </c>
      <c r="E219" s="48">
        <f t="shared" si="13"/>
        <v>43.931299342105262</v>
      </c>
    </row>
    <row r="220" spans="1:5" ht="47.25">
      <c r="A220" s="13" t="s">
        <v>276</v>
      </c>
      <c r="B220" s="14" t="s">
        <v>275</v>
      </c>
      <c r="C220" s="42">
        <v>6080000</v>
      </c>
      <c r="D220" s="49">
        <v>2671023</v>
      </c>
      <c r="E220" s="48">
        <f t="shared" si="13"/>
        <v>43.931299342105262</v>
      </c>
    </row>
    <row r="221" spans="1:5" ht="63">
      <c r="A221" s="13" t="s">
        <v>315</v>
      </c>
      <c r="B221" s="14" t="s">
        <v>277</v>
      </c>
      <c r="C221" s="42">
        <f>C222</f>
        <v>430100</v>
      </c>
      <c r="D221" s="42">
        <f>D222</f>
        <v>173184</v>
      </c>
      <c r="E221" s="48">
        <f t="shared" si="13"/>
        <v>40.265984654731454</v>
      </c>
    </row>
    <row r="222" spans="1:5" ht="65.25" customHeight="1">
      <c r="A222" s="13" t="s">
        <v>278</v>
      </c>
      <c r="B222" s="14" t="s">
        <v>279</v>
      </c>
      <c r="C222" s="42">
        <f>C223</f>
        <v>430100</v>
      </c>
      <c r="D222" s="42">
        <f>D223</f>
        <v>173184</v>
      </c>
      <c r="E222" s="48">
        <f t="shared" si="13"/>
        <v>40.265984654731454</v>
      </c>
    </row>
    <row r="223" spans="1:5" ht="63" customHeight="1">
      <c r="A223" s="13" t="s">
        <v>280</v>
      </c>
      <c r="B223" s="14" t="s">
        <v>279</v>
      </c>
      <c r="C223" s="42">
        <v>430100</v>
      </c>
      <c r="D223" s="49">
        <v>173184</v>
      </c>
      <c r="E223" s="48">
        <f t="shared" si="13"/>
        <v>40.265984654731454</v>
      </c>
    </row>
    <row r="224" spans="1:5" ht="67.5" customHeight="1">
      <c r="A224" s="10" t="s">
        <v>316</v>
      </c>
      <c r="B224" s="14" t="s">
        <v>281</v>
      </c>
      <c r="C224" s="42">
        <f>C225</f>
        <v>627200</v>
      </c>
      <c r="D224" s="49">
        <v>0</v>
      </c>
      <c r="E224" s="48">
        <f t="shared" si="13"/>
        <v>0</v>
      </c>
    </row>
    <row r="225" spans="1:5" ht="67.5" customHeight="1">
      <c r="A225" s="10" t="s">
        <v>282</v>
      </c>
      <c r="B225" s="14" t="s">
        <v>281</v>
      </c>
      <c r="C225" s="42">
        <f>C226</f>
        <v>627200</v>
      </c>
      <c r="D225" s="49">
        <v>0</v>
      </c>
      <c r="E225" s="48">
        <f t="shared" si="13"/>
        <v>0</v>
      </c>
    </row>
    <row r="226" spans="1:5" ht="67.5" customHeight="1">
      <c r="A226" s="10" t="s">
        <v>283</v>
      </c>
      <c r="B226" s="14" t="s">
        <v>281</v>
      </c>
      <c r="C226" s="42">
        <v>627200</v>
      </c>
      <c r="D226" s="49">
        <v>0</v>
      </c>
      <c r="E226" s="48">
        <f t="shared" si="13"/>
        <v>0</v>
      </c>
    </row>
    <row r="227" spans="1:5" ht="48" customHeight="1">
      <c r="A227" s="13" t="s">
        <v>317</v>
      </c>
      <c r="B227" s="14" t="s">
        <v>284</v>
      </c>
      <c r="C227" s="42">
        <f>C228</f>
        <v>282200</v>
      </c>
      <c r="D227" s="42">
        <f>D228</f>
        <v>126014</v>
      </c>
      <c r="E227" s="48">
        <f t="shared" ref="E227:E232" si="14">D227/C227*100</f>
        <v>44.654145995747697</v>
      </c>
    </row>
    <row r="228" spans="1:5" ht="47.25">
      <c r="A228" s="13" t="s">
        <v>285</v>
      </c>
      <c r="B228" s="14" t="s">
        <v>286</v>
      </c>
      <c r="C228" s="42">
        <f>C229</f>
        <v>282200</v>
      </c>
      <c r="D228" s="42">
        <f>D229</f>
        <v>126014</v>
      </c>
      <c r="E228" s="48">
        <f t="shared" si="14"/>
        <v>44.654145995747697</v>
      </c>
    </row>
    <row r="229" spans="1:5" ht="47.25">
      <c r="A229" s="13" t="s">
        <v>287</v>
      </c>
      <c r="B229" s="14" t="s">
        <v>286</v>
      </c>
      <c r="C229" s="42">
        <v>282200</v>
      </c>
      <c r="D229" s="49">
        <v>126014</v>
      </c>
      <c r="E229" s="48">
        <f t="shared" si="14"/>
        <v>44.654145995747697</v>
      </c>
    </row>
    <row r="230" spans="1:5" ht="47.25">
      <c r="A230" s="13" t="s">
        <v>318</v>
      </c>
      <c r="B230" s="14" t="s">
        <v>288</v>
      </c>
      <c r="C230" s="42">
        <f>C231</f>
        <v>1300</v>
      </c>
      <c r="D230" s="42">
        <f>D231</f>
        <v>1300</v>
      </c>
      <c r="E230" s="48">
        <f t="shared" si="14"/>
        <v>100</v>
      </c>
    </row>
    <row r="231" spans="1:5" ht="63">
      <c r="A231" s="10" t="s">
        <v>289</v>
      </c>
      <c r="B231" s="14" t="s">
        <v>290</v>
      </c>
      <c r="C231" s="42">
        <f>C232</f>
        <v>1300</v>
      </c>
      <c r="D231" s="42">
        <f>D232</f>
        <v>1300</v>
      </c>
      <c r="E231" s="48">
        <f t="shared" si="14"/>
        <v>100</v>
      </c>
    </row>
    <row r="232" spans="1:5" ht="65.25" customHeight="1">
      <c r="A232" s="10" t="s">
        <v>291</v>
      </c>
      <c r="B232" s="14" t="s">
        <v>290</v>
      </c>
      <c r="C232" s="42">
        <v>1300</v>
      </c>
      <c r="D232" s="49">
        <v>1300</v>
      </c>
      <c r="E232" s="48">
        <f t="shared" si="14"/>
        <v>100</v>
      </c>
    </row>
    <row r="233" spans="1:5" ht="15.75">
      <c r="A233" s="10" t="s">
        <v>292</v>
      </c>
      <c r="B233" s="11" t="s">
        <v>293</v>
      </c>
      <c r="C233" s="42">
        <f>C234</f>
        <v>11799730</v>
      </c>
      <c r="D233" s="42">
        <f>D234</f>
        <v>6067391</v>
      </c>
      <c r="E233" s="48">
        <f t="shared" ref="E233:E250" si="15">D233/C233*100</f>
        <v>51.419744350082588</v>
      </c>
    </row>
    <row r="234" spans="1:5" ht="15.75">
      <c r="A234" s="10" t="s">
        <v>294</v>
      </c>
      <c r="B234" s="1" t="s">
        <v>295</v>
      </c>
      <c r="C234" s="42">
        <f>C235+C236</f>
        <v>11799730</v>
      </c>
      <c r="D234" s="42">
        <f>D235+D236</f>
        <v>6067391</v>
      </c>
      <c r="E234" s="48">
        <f t="shared" si="15"/>
        <v>51.419744350082588</v>
      </c>
    </row>
    <row r="235" spans="1:5" ht="15.75">
      <c r="A235" s="10" t="s">
        <v>296</v>
      </c>
      <c r="B235" s="1" t="s">
        <v>295</v>
      </c>
      <c r="C235" s="42">
        <v>11765500</v>
      </c>
      <c r="D235" s="49">
        <v>6033175</v>
      </c>
      <c r="E235" s="48">
        <f t="shared" si="15"/>
        <v>51.278526199481533</v>
      </c>
    </row>
    <row r="236" spans="1:5" ht="15.75">
      <c r="A236" s="10" t="s">
        <v>297</v>
      </c>
      <c r="B236" s="1" t="s">
        <v>295</v>
      </c>
      <c r="C236" s="42">
        <v>34230</v>
      </c>
      <c r="D236" s="49">
        <v>34216</v>
      </c>
      <c r="E236" s="48">
        <f t="shared" si="15"/>
        <v>99.959100204498981</v>
      </c>
    </row>
    <row r="237" spans="1:5" ht="15.75">
      <c r="A237" s="21" t="s">
        <v>298</v>
      </c>
      <c r="B237" s="25" t="s">
        <v>299</v>
      </c>
      <c r="C237" s="41">
        <f t="shared" ref="C237:D238" si="16">C238</f>
        <v>1715400</v>
      </c>
      <c r="D237" s="41">
        <f t="shared" si="16"/>
        <v>500000</v>
      </c>
      <c r="E237" s="47">
        <f t="shared" si="15"/>
        <v>29.147720648245308</v>
      </c>
    </row>
    <row r="238" spans="1:5" ht="15.75">
      <c r="A238" s="2" t="s">
        <v>306</v>
      </c>
      <c r="B238" s="24" t="s">
        <v>300</v>
      </c>
      <c r="C238" s="42">
        <f t="shared" si="16"/>
        <v>1715400</v>
      </c>
      <c r="D238" s="42">
        <f t="shared" si="16"/>
        <v>500000</v>
      </c>
      <c r="E238" s="48">
        <f t="shared" si="15"/>
        <v>29.147720648245308</v>
      </c>
    </row>
    <row r="239" spans="1:5" ht="31.5">
      <c r="A239" s="2" t="s">
        <v>305</v>
      </c>
      <c r="B239" s="24" t="s">
        <v>301</v>
      </c>
      <c r="C239" s="42">
        <f>C241+C242+C240</f>
        <v>1715400</v>
      </c>
      <c r="D239" s="42">
        <f>D241+D242</f>
        <v>500000</v>
      </c>
      <c r="E239" s="48">
        <f t="shared" si="15"/>
        <v>29.147720648245308</v>
      </c>
    </row>
    <row r="240" spans="1:5" ht="31.5">
      <c r="A240" s="2" t="s">
        <v>390</v>
      </c>
      <c r="B240" s="24" t="s">
        <v>301</v>
      </c>
      <c r="C240" s="42">
        <v>141500</v>
      </c>
      <c r="D240" s="42">
        <v>0</v>
      </c>
      <c r="E240" s="48">
        <f t="shared" si="15"/>
        <v>0</v>
      </c>
    </row>
    <row r="241" spans="1:7" ht="29.25" customHeight="1">
      <c r="A241" s="2" t="s">
        <v>307</v>
      </c>
      <c r="B241" s="24" t="s">
        <v>301</v>
      </c>
      <c r="C241" s="42">
        <v>828400</v>
      </c>
      <c r="D241" s="49">
        <v>500000</v>
      </c>
      <c r="E241" s="48">
        <f t="shared" si="15"/>
        <v>60.357315306615163</v>
      </c>
    </row>
    <row r="242" spans="1:7" ht="31.5" customHeight="1">
      <c r="A242" s="2" t="s">
        <v>308</v>
      </c>
      <c r="B242" s="24" t="s">
        <v>301</v>
      </c>
      <c r="C242" s="42">
        <v>745500</v>
      </c>
      <c r="D242" s="49">
        <v>0</v>
      </c>
      <c r="E242" s="48">
        <f t="shared" si="15"/>
        <v>0</v>
      </c>
    </row>
    <row r="243" spans="1:7" ht="31.5" customHeight="1">
      <c r="A243" s="43" t="s">
        <v>391</v>
      </c>
      <c r="B243" s="44" t="s">
        <v>392</v>
      </c>
      <c r="C243" s="41">
        <f>C244</f>
        <v>150000</v>
      </c>
      <c r="D243" s="55">
        <f>D244</f>
        <v>150000</v>
      </c>
      <c r="E243" s="47">
        <f t="shared" si="15"/>
        <v>100</v>
      </c>
    </row>
    <row r="244" spans="1:7" ht="31.5" customHeight="1">
      <c r="A244" s="45" t="s">
        <v>393</v>
      </c>
      <c r="B244" s="46" t="s">
        <v>394</v>
      </c>
      <c r="C244" s="42">
        <f>C245</f>
        <v>150000</v>
      </c>
      <c r="D244" s="49">
        <f>D245</f>
        <v>150000</v>
      </c>
      <c r="E244" s="48">
        <f t="shared" si="15"/>
        <v>100</v>
      </c>
    </row>
    <row r="245" spans="1:7" ht="31.5" customHeight="1">
      <c r="A245" s="45" t="s">
        <v>395</v>
      </c>
      <c r="B245" s="46" t="s">
        <v>394</v>
      </c>
      <c r="C245" s="42">
        <v>150000</v>
      </c>
      <c r="D245" s="49">
        <v>150000</v>
      </c>
      <c r="E245" s="48">
        <f t="shared" si="15"/>
        <v>100</v>
      </c>
    </row>
    <row r="246" spans="1:7" ht="49.5" customHeight="1">
      <c r="A246" s="51" t="s">
        <v>396</v>
      </c>
      <c r="B246" s="54" t="s">
        <v>398</v>
      </c>
      <c r="C246" s="52">
        <v>0</v>
      </c>
      <c r="D246" s="53">
        <v>-2761</v>
      </c>
      <c r="E246" s="47" t="e">
        <f t="shared" si="15"/>
        <v>#DIV/0!</v>
      </c>
    </row>
    <row r="247" spans="1:7" ht="48" customHeight="1">
      <c r="A247" s="45" t="s">
        <v>399</v>
      </c>
      <c r="B247" s="46" t="s">
        <v>397</v>
      </c>
      <c r="C247" s="50">
        <f>C248</f>
        <v>0</v>
      </c>
      <c r="D247" s="49">
        <f>D248</f>
        <v>-2761</v>
      </c>
      <c r="E247" s="48" t="e">
        <f t="shared" si="15"/>
        <v>#DIV/0!</v>
      </c>
    </row>
    <row r="248" spans="1:7" ht="46.5" customHeight="1">
      <c r="A248" s="45" t="s">
        <v>401</v>
      </c>
      <c r="B248" s="46" t="s">
        <v>400</v>
      </c>
      <c r="C248" s="50">
        <f>C249</f>
        <v>0</v>
      </c>
      <c r="D248" s="49">
        <f>D249</f>
        <v>-2761</v>
      </c>
      <c r="E248" s="48" t="e">
        <f t="shared" si="15"/>
        <v>#DIV/0!</v>
      </c>
    </row>
    <row r="249" spans="1:7" ht="46.5" customHeight="1">
      <c r="A249" s="45" t="s">
        <v>402</v>
      </c>
      <c r="B249" s="46" t="s">
        <v>400</v>
      </c>
      <c r="C249" s="50">
        <v>0</v>
      </c>
      <c r="D249" s="49">
        <v>-2761</v>
      </c>
      <c r="E249" s="48" t="e">
        <f t="shared" si="15"/>
        <v>#DIV/0!</v>
      </c>
    </row>
    <row r="250" spans="1:7" ht="21.75" customHeight="1">
      <c r="A250" s="10"/>
      <c r="B250" s="26" t="s">
        <v>302</v>
      </c>
      <c r="C250" s="41">
        <f>C11+C191</f>
        <v>223531564</v>
      </c>
      <c r="D250" s="41">
        <f>D11+D191</f>
        <v>90626687</v>
      </c>
      <c r="E250" s="47">
        <f t="shared" si="15"/>
        <v>40.543127502118672</v>
      </c>
    </row>
    <row r="251" spans="1:7" ht="15.75">
      <c r="A251" s="4"/>
      <c r="B251" s="27"/>
      <c r="C251" s="5"/>
      <c r="D251" s="4"/>
      <c r="E251" s="4"/>
    </row>
    <row r="252" spans="1:7" ht="42.75" customHeight="1">
      <c r="A252" s="35"/>
      <c r="B252" s="35"/>
      <c r="C252" s="35"/>
      <c r="D252" s="35"/>
      <c r="E252" s="35"/>
      <c r="F252" s="35"/>
      <c r="G252" s="35"/>
    </row>
    <row r="253" spans="1:7" ht="18.75" customHeight="1">
      <c r="A253" s="36"/>
      <c r="B253" s="36"/>
      <c r="C253" s="36"/>
      <c r="D253" s="36"/>
      <c r="E253" s="36"/>
      <c r="F253" s="36"/>
      <c r="G253" s="36"/>
    </row>
    <row r="254" spans="1:7" ht="18" customHeight="1">
      <c r="A254" s="36"/>
      <c r="B254" s="36"/>
      <c r="C254" s="36"/>
      <c r="D254" s="36"/>
      <c r="E254" s="36"/>
      <c r="F254" s="36"/>
      <c r="G254" s="36"/>
    </row>
    <row r="255" spans="1:7" ht="24.75" customHeight="1">
      <c r="A255" s="35"/>
      <c r="B255" s="35"/>
      <c r="C255" s="35"/>
      <c r="D255" s="35"/>
      <c r="E255" s="35"/>
      <c r="F255" s="35"/>
      <c r="G255" s="35"/>
    </row>
    <row r="256" spans="1:7" ht="14.25" customHeight="1">
      <c r="A256" s="36"/>
      <c r="B256" s="36"/>
      <c r="C256" s="36"/>
      <c r="D256" s="36"/>
      <c r="E256" s="36"/>
      <c r="F256" s="36"/>
      <c r="G256" s="36"/>
    </row>
    <row r="257" spans="1:7">
      <c r="A257" s="36"/>
      <c r="B257" s="36"/>
      <c r="C257" s="36"/>
      <c r="D257" s="36"/>
      <c r="E257" s="36"/>
      <c r="F257" s="36"/>
      <c r="G257" s="36"/>
    </row>
    <row r="258" spans="1:7">
      <c r="A258" s="39"/>
      <c r="B258" s="39"/>
      <c r="C258" s="39"/>
      <c r="D258" s="39"/>
      <c r="E258" s="39"/>
      <c r="F258" s="39"/>
      <c r="G258" s="39"/>
    </row>
    <row r="259" spans="1:7" ht="15.75" customHeight="1">
      <c r="A259" s="40"/>
      <c r="B259" s="40"/>
      <c r="C259" s="40"/>
      <c r="D259" s="40"/>
      <c r="E259" s="40"/>
    </row>
    <row r="260" spans="1:7">
      <c r="A260" s="36"/>
      <c r="B260" s="36"/>
      <c r="C260" s="36"/>
      <c r="D260" s="36"/>
      <c r="E260" s="36"/>
      <c r="F260" s="36"/>
    </row>
    <row r="261" spans="1:7">
      <c r="A261" s="36"/>
      <c r="B261" s="36"/>
      <c r="C261" s="36"/>
      <c r="D261" s="36"/>
      <c r="E261" s="36"/>
      <c r="F261" s="36"/>
    </row>
  </sheetData>
  <mergeCells count="21">
    <mergeCell ref="A261:F261"/>
    <mergeCell ref="A9:A10"/>
    <mergeCell ref="B9:B10"/>
    <mergeCell ref="C9:C10"/>
    <mergeCell ref="D9:D10"/>
    <mergeCell ref="E9:E10"/>
    <mergeCell ref="A256:G256"/>
    <mergeCell ref="A257:G257"/>
    <mergeCell ref="A258:G258"/>
    <mergeCell ref="A259:E259"/>
    <mergeCell ref="A260:F260"/>
    <mergeCell ref="A7:E7"/>
    <mergeCell ref="A252:G252"/>
    <mergeCell ref="A253:G253"/>
    <mergeCell ref="A254:G254"/>
    <mergeCell ref="A255:G255"/>
    <mergeCell ref="B2:E2"/>
    <mergeCell ref="B3:E3"/>
    <mergeCell ref="B4:E4"/>
    <mergeCell ref="B5:E5"/>
    <mergeCell ref="B6:C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9" manualBreakCount="9">
    <brk id="28" max="4" man="1"/>
    <brk id="49" max="4" man="1"/>
    <brk id="79" max="4" man="1"/>
    <brk id="111" max="4" man="1"/>
    <brk id="131" max="4" man="1"/>
    <brk id="148" max="4" man="1"/>
    <brk id="167" max="4" man="1"/>
    <brk id="199" max="4" man="1"/>
    <brk id="2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Елена Бушмелева</cp:lastModifiedBy>
  <cp:lastPrinted>2023-07-18T12:25:59Z</cp:lastPrinted>
  <dcterms:created xsi:type="dcterms:W3CDTF">2009-10-22T06:45:00Z</dcterms:created>
  <dcterms:modified xsi:type="dcterms:W3CDTF">2023-07-18T12:26:00Z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47137B25B48A4C4DA345B6C7F5714B8F</vt:lpwstr>
  </property>
  <property fmtid="{D5CDD505-2E9C-101B-9397-08002B2CF9AE}" pid="3" name="KSOProductBuildVer">
    <vt:lpwstr>1033-11.2.0.11341</vt:lpwstr>
  </property>
</Properties>
</file>